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bookViews>
    <workbookView xWindow="120" yWindow="120" windowWidth="9720" windowHeight="7320" tabRatio="602" firstSheet="1" activeTab="5"/>
  </bookViews>
  <sheets>
    <sheet name="январь 2017" sheetId="42" r:id="rId1"/>
    <sheet name="февраль 2017" sheetId="43" r:id="rId2"/>
    <sheet name="март 2017" sheetId="44" r:id="rId3"/>
    <sheet name="апрель 2017" sheetId="45" r:id="rId4"/>
    <sheet name="май 2017" sheetId="46" r:id="rId5"/>
    <sheet name="июнь 2017" sheetId="47" r:id="rId6"/>
  </sheets>
  <calcPr calcId="144525"/>
</workbook>
</file>

<file path=xl/calcChain.xml><?xml version="1.0" encoding="utf-8"?>
<calcChain xmlns="http://schemas.openxmlformats.org/spreadsheetml/2006/main">
  <c r="E53" i="47" l="1"/>
  <c r="E44" i="47"/>
  <c r="E24" i="47"/>
  <c r="E20" i="47"/>
  <c r="E46" i="47" s="1"/>
  <c r="E15" i="47"/>
  <c r="E14" i="47"/>
  <c r="S16" i="46"/>
  <c r="D15" i="46"/>
  <c r="E15" i="46"/>
  <c r="F15" i="46"/>
  <c r="G15" i="46"/>
  <c r="H15" i="46"/>
  <c r="I15" i="46"/>
  <c r="J15" i="46"/>
  <c r="K15" i="46"/>
  <c r="L15" i="46"/>
  <c r="M15" i="46"/>
  <c r="N15" i="46"/>
  <c r="O15" i="46"/>
  <c r="P15" i="46"/>
  <c r="Q15" i="46"/>
  <c r="R15" i="46"/>
  <c r="C15" i="46"/>
  <c r="S39" i="46"/>
  <c r="S40" i="46"/>
  <c r="S41" i="46"/>
  <c r="R53" i="46"/>
  <c r="Q53" i="46"/>
  <c r="P53" i="46"/>
  <c r="O53" i="46"/>
  <c r="N53" i="46"/>
  <c r="M53" i="46"/>
  <c r="L53" i="46"/>
  <c r="K53" i="46"/>
  <c r="J53" i="46"/>
  <c r="I53" i="46"/>
  <c r="H53" i="46"/>
  <c r="G53" i="46"/>
  <c r="F53" i="46"/>
  <c r="E53" i="46"/>
  <c r="D53" i="46"/>
  <c r="C53" i="46"/>
  <c r="S53" i="46" s="1"/>
  <c r="S52" i="46"/>
  <c r="S51" i="46"/>
  <c r="S49" i="46"/>
  <c r="S45" i="46"/>
  <c r="R44" i="46"/>
  <c r="Q44" i="46"/>
  <c r="P44" i="46"/>
  <c r="O44" i="46"/>
  <c r="N44" i="46"/>
  <c r="M44" i="46"/>
  <c r="L44" i="46"/>
  <c r="K44" i="46"/>
  <c r="J44" i="46"/>
  <c r="I44" i="46"/>
  <c r="H44" i="46"/>
  <c r="G44" i="46"/>
  <c r="F44" i="46"/>
  <c r="E44" i="46"/>
  <c r="D44" i="46"/>
  <c r="C44" i="46"/>
  <c r="S43" i="46"/>
  <c r="S42" i="46"/>
  <c r="S38" i="46"/>
  <c r="S37" i="46"/>
  <c r="S36" i="46"/>
  <c r="S35" i="46"/>
  <c r="S34" i="46"/>
  <c r="S33" i="46"/>
  <c r="S32" i="46"/>
  <c r="S31" i="46"/>
  <c r="S30" i="46"/>
  <c r="S29" i="46"/>
  <c r="S28" i="46"/>
  <c r="S27" i="46"/>
  <c r="S26" i="46"/>
  <c r="S25" i="46"/>
  <c r="R24" i="46"/>
  <c r="Q24" i="46"/>
  <c r="P24" i="46"/>
  <c r="O24" i="46"/>
  <c r="N24" i="46"/>
  <c r="M24" i="46"/>
  <c r="L24" i="46"/>
  <c r="K24" i="46"/>
  <c r="J24" i="46"/>
  <c r="I24" i="46"/>
  <c r="H24" i="46"/>
  <c r="G24" i="46"/>
  <c r="F24" i="46"/>
  <c r="E24" i="46"/>
  <c r="D24" i="46"/>
  <c r="C24" i="46"/>
  <c r="S23" i="46"/>
  <c r="S22" i="46"/>
  <c r="S21" i="46"/>
  <c r="R20" i="46"/>
  <c r="Q20" i="46"/>
  <c r="Q47" i="46" s="1"/>
  <c r="P20" i="46"/>
  <c r="P47" i="46" s="1"/>
  <c r="O20" i="46"/>
  <c r="O47" i="46" s="1"/>
  <c r="N20" i="46"/>
  <c r="N47" i="46" s="1"/>
  <c r="M20" i="46"/>
  <c r="M46" i="46" s="1"/>
  <c r="L20" i="46"/>
  <c r="L47" i="46" s="1"/>
  <c r="K20" i="46"/>
  <c r="K46" i="46" s="1"/>
  <c r="J20" i="46"/>
  <c r="J47" i="46" s="1"/>
  <c r="I20" i="46"/>
  <c r="I47" i="46" s="1"/>
  <c r="H20" i="46"/>
  <c r="H47" i="46" s="1"/>
  <c r="G20" i="46"/>
  <c r="G47" i="46" s="1"/>
  <c r="F20" i="46"/>
  <c r="F47" i="46" s="1"/>
  <c r="E20" i="46"/>
  <c r="E47" i="46" s="1"/>
  <c r="D20" i="46"/>
  <c r="C20" i="46"/>
  <c r="S19" i="46"/>
  <c r="S18" i="46"/>
  <c r="S17" i="46"/>
  <c r="R14" i="46"/>
  <c r="Q14" i="46"/>
  <c r="P14" i="46"/>
  <c r="O14" i="46"/>
  <c r="N14" i="46"/>
  <c r="M14" i="46"/>
  <c r="L14" i="46"/>
  <c r="K14" i="46"/>
  <c r="J14" i="46"/>
  <c r="I14" i="46"/>
  <c r="H14" i="46"/>
  <c r="G14" i="46"/>
  <c r="F14" i="46"/>
  <c r="E14" i="46"/>
  <c r="D14" i="46"/>
  <c r="C14" i="46"/>
  <c r="S13" i="46"/>
  <c r="S12" i="46"/>
  <c r="S11" i="46"/>
  <c r="S10" i="46"/>
  <c r="S9" i="46"/>
  <c r="S8" i="46"/>
  <c r="S7" i="46"/>
  <c r="S6" i="46"/>
  <c r="S5" i="46"/>
  <c r="S36" i="45"/>
  <c r="S37" i="45"/>
  <c r="R48" i="45"/>
  <c r="Q48" i="45"/>
  <c r="P48" i="45"/>
  <c r="O48" i="45"/>
  <c r="N48" i="45"/>
  <c r="M48" i="45"/>
  <c r="L48" i="45"/>
  <c r="K48" i="45"/>
  <c r="J48" i="45"/>
  <c r="I48" i="45"/>
  <c r="H48" i="45"/>
  <c r="G48" i="45"/>
  <c r="F48" i="45"/>
  <c r="E48" i="45"/>
  <c r="D48" i="45"/>
  <c r="C48" i="45"/>
  <c r="S48" i="45" s="1"/>
  <c r="S47" i="45"/>
  <c r="S46" i="45"/>
  <c r="S44" i="45"/>
  <c r="S40" i="45"/>
  <c r="R39" i="45"/>
  <c r="Q39" i="45"/>
  <c r="P39" i="45"/>
  <c r="O39" i="45"/>
  <c r="N39" i="45"/>
  <c r="M39" i="45"/>
  <c r="L39" i="45"/>
  <c r="K39" i="45"/>
  <c r="J39" i="45"/>
  <c r="I39" i="45"/>
  <c r="H39" i="45"/>
  <c r="G39" i="45"/>
  <c r="F39" i="45"/>
  <c r="E39" i="45"/>
  <c r="D39" i="45"/>
  <c r="C39" i="45"/>
  <c r="S38" i="45"/>
  <c r="S35" i="45"/>
  <c r="S34" i="45"/>
  <c r="S33" i="45"/>
  <c r="S32" i="45"/>
  <c r="S31" i="45"/>
  <c r="S30" i="45"/>
  <c r="S29" i="45"/>
  <c r="S28" i="45"/>
  <c r="S27" i="45"/>
  <c r="S26" i="45"/>
  <c r="S25" i="45"/>
  <c r="S24" i="45"/>
  <c r="S39" i="45" s="1"/>
  <c r="S23" i="45"/>
  <c r="R22" i="45"/>
  <c r="Q22" i="45"/>
  <c r="P22" i="45"/>
  <c r="O22" i="45"/>
  <c r="N22" i="45"/>
  <c r="M22" i="45"/>
  <c r="L22" i="45"/>
  <c r="K22" i="45"/>
  <c r="J22" i="45"/>
  <c r="I22" i="45"/>
  <c r="H22" i="45"/>
  <c r="G22" i="45"/>
  <c r="F22" i="45"/>
  <c r="E22" i="45"/>
  <c r="D22" i="45"/>
  <c r="C22" i="45"/>
  <c r="S21" i="45"/>
  <c r="S20" i="45"/>
  <c r="S19" i="45"/>
  <c r="R18" i="45"/>
  <c r="Q18" i="45"/>
  <c r="Q41" i="45" s="1"/>
  <c r="P18" i="45"/>
  <c r="O18" i="45"/>
  <c r="N18" i="45"/>
  <c r="M18" i="45"/>
  <c r="L18" i="45"/>
  <c r="K18" i="45"/>
  <c r="K41" i="45" s="1"/>
  <c r="J18" i="45"/>
  <c r="I18" i="45"/>
  <c r="I41" i="45" s="1"/>
  <c r="H18" i="45"/>
  <c r="G18" i="45"/>
  <c r="F18" i="45"/>
  <c r="E18" i="45"/>
  <c r="E41" i="45" s="1"/>
  <c r="D18" i="45"/>
  <c r="C18" i="45"/>
  <c r="C41" i="45" s="1"/>
  <c r="S17" i="45"/>
  <c r="S16" i="45"/>
  <c r="S15" i="45"/>
  <c r="R14" i="45"/>
  <c r="Q14" i="45"/>
  <c r="P14" i="45"/>
  <c r="O14" i="45"/>
  <c r="N14" i="45"/>
  <c r="M14" i="45"/>
  <c r="L14" i="45"/>
  <c r="K14" i="45"/>
  <c r="J14" i="45"/>
  <c r="I14" i="45"/>
  <c r="H14" i="45"/>
  <c r="G14" i="45"/>
  <c r="F14" i="45"/>
  <c r="E14" i="45"/>
  <c r="D14" i="45"/>
  <c r="C14" i="45"/>
  <c r="S13" i="45"/>
  <c r="S12" i="45"/>
  <c r="S11" i="45"/>
  <c r="S10" i="45"/>
  <c r="S9" i="45"/>
  <c r="S8" i="45"/>
  <c r="S7" i="45"/>
  <c r="S6" i="45"/>
  <c r="S5" i="45"/>
  <c r="R46" i="44"/>
  <c r="Q46" i="44"/>
  <c r="P46" i="44"/>
  <c r="O46" i="44"/>
  <c r="N46" i="44"/>
  <c r="M46" i="44"/>
  <c r="L46" i="44"/>
  <c r="K46" i="44"/>
  <c r="J46" i="44"/>
  <c r="I46" i="44"/>
  <c r="H46" i="44"/>
  <c r="G46" i="44"/>
  <c r="F46" i="44"/>
  <c r="E46" i="44"/>
  <c r="D46" i="44"/>
  <c r="C46" i="44"/>
  <c r="S46" i="44" s="1"/>
  <c r="S45" i="44"/>
  <c r="S44" i="44"/>
  <c r="S42" i="44"/>
  <c r="S38" i="44"/>
  <c r="R37" i="44"/>
  <c r="Q37" i="44"/>
  <c r="P37" i="44"/>
  <c r="O37" i="44"/>
  <c r="N37" i="44"/>
  <c r="M37" i="44"/>
  <c r="L37" i="44"/>
  <c r="K37" i="44"/>
  <c r="J37" i="44"/>
  <c r="I37" i="44"/>
  <c r="H37" i="44"/>
  <c r="G37" i="44"/>
  <c r="F37" i="44"/>
  <c r="E37" i="44"/>
  <c r="D37" i="44"/>
  <c r="C37" i="44"/>
  <c r="S36" i="44"/>
  <c r="S35" i="44"/>
  <c r="S34" i="44"/>
  <c r="S33" i="44"/>
  <c r="S32" i="44"/>
  <c r="S31" i="44"/>
  <c r="S30" i="44"/>
  <c r="S29" i="44"/>
  <c r="S28" i="44"/>
  <c r="S27" i="44"/>
  <c r="S26" i="44"/>
  <c r="S25" i="44"/>
  <c r="S24" i="44"/>
  <c r="S23" i="44"/>
  <c r="R22" i="44"/>
  <c r="Q22" i="44"/>
  <c r="P22" i="44"/>
  <c r="O22" i="44"/>
  <c r="N22" i="44"/>
  <c r="M22" i="44"/>
  <c r="L22" i="44"/>
  <c r="K22" i="44"/>
  <c r="J22" i="44"/>
  <c r="I22" i="44"/>
  <c r="H22" i="44"/>
  <c r="G22" i="44"/>
  <c r="F22" i="44"/>
  <c r="E22" i="44"/>
  <c r="D22" i="44"/>
  <c r="C22" i="44"/>
  <c r="S21" i="44"/>
  <c r="S20" i="44"/>
  <c r="S19" i="44"/>
  <c r="R18" i="44"/>
  <c r="Q18" i="44"/>
  <c r="P18" i="44"/>
  <c r="O18" i="44"/>
  <c r="N18" i="44"/>
  <c r="M18" i="44"/>
  <c r="L18" i="44"/>
  <c r="K18" i="44"/>
  <c r="J18" i="44"/>
  <c r="J40" i="44" s="1"/>
  <c r="I18" i="44"/>
  <c r="H18" i="44"/>
  <c r="G18" i="44"/>
  <c r="F18" i="44"/>
  <c r="F40" i="44" s="1"/>
  <c r="E18" i="44"/>
  <c r="E39" i="44" s="1"/>
  <c r="D18" i="44"/>
  <c r="D40" i="44" s="1"/>
  <c r="C18" i="44"/>
  <c r="S17" i="44"/>
  <c r="S16" i="44"/>
  <c r="S15" i="44"/>
  <c r="R14" i="44"/>
  <c r="Q14" i="44"/>
  <c r="P14" i="44"/>
  <c r="O14" i="44"/>
  <c r="N14" i="44"/>
  <c r="M14" i="44"/>
  <c r="L14" i="44"/>
  <c r="K14" i="44"/>
  <c r="J14" i="44"/>
  <c r="I14" i="44"/>
  <c r="H14" i="44"/>
  <c r="G14" i="44"/>
  <c r="F14" i="44"/>
  <c r="E14" i="44"/>
  <c r="D14" i="44"/>
  <c r="C14" i="44"/>
  <c r="S13" i="44"/>
  <c r="S12" i="44"/>
  <c r="S11" i="44"/>
  <c r="S10" i="44"/>
  <c r="S9" i="44"/>
  <c r="S8" i="44"/>
  <c r="S7" i="44"/>
  <c r="S6" i="44"/>
  <c r="S5" i="44"/>
  <c r="R46" i="43"/>
  <c r="Q46" i="43"/>
  <c r="P46" i="43"/>
  <c r="O46" i="43"/>
  <c r="N46" i="43"/>
  <c r="M46" i="43"/>
  <c r="L46" i="43"/>
  <c r="K46" i="43"/>
  <c r="J46" i="43"/>
  <c r="I46" i="43"/>
  <c r="H46" i="43"/>
  <c r="G46" i="43"/>
  <c r="F46" i="43"/>
  <c r="E46" i="43"/>
  <c r="D46" i="43"/>
  <c r="C46" i="43"/>
  <c r="S45" i="43"/>
  <c r="S44" i="43"/>
  <c r="S42" i="43"/>
  <c r="S38" i="43"/>
  <c r="R37" i="43"/>
  <c r="Q37" i="43"/>
  <c r="P37" i="43"/>
  <c r="O37" i="43"/>
  <c r="N37" i="43"/>
  <c r="M37" i="43"/>
  <c r="L37" i="43"/>
  <c r="K37" i="43"/>
  <c r="J37" i="43"/>
  <c r="I37" i="43"/>
  <c r="H37" i="43"/>
  <c r="G37" i="43"/>
  <c r="F37" i="43"/>
  <c r="E37" i="43"/>
  <c r="D37" i="43"/>
  <c r="C37" i="43"/>
  <c r="S36" i="43"/>
  <c r="S35" i="43"/>
  <c r="S34" i="43"/>
  <c r="S33" i="43"/>
  <c r="S32" i="43"/>
  <c r="S31" i="43"/>
  <c r="S30" i="43"/>
  <c r="S29" i="43"/>
  <c r="S28" i="43"/>
  <c r="S27" i="43"/>
  <c r="S26" i="43"/>
  <c r="S25" i="43"/>
  <c r="S24" i="43"/>
  <c r="S23" i="43"/>
  <c r="R22" i="43"/>
  <c r="Q22" i="43"/>
  <c r="P22" i="43"/>
  <c r="O22" i="43"/>
  <c r="N22" i="43"/>
  <c r="M22" i="43"/>
  <c r="L22" i="43"/>
  <c r="K22" i="43"/>
  <c r="J22" i="43"/>
  <c r="I22" i="43"/>
  <c r="H22" i="43"/>
  <c r="G22" i="43"/>
  <c r="F22" i="43"/>
  <c r="E22" i="43"/>
  <c r="D22" i="43"/>
  <c r="C22" i="43"/>
  <c r="S22" i="43" s="1"/>
  <c r="S21" i="43"/>
  <c r="S20" i="43"/>
  <c r="S19" i="43"/>
  <c r="R18" i="43"/>
  <c r="Q18" i="43"/>
  <c r="P18" i="43"/>
  <c r="O18" i="43"/>
  <c r="N18" i="43"/>
  <c r="M18" i="43"/>
  <c r="L18" i="43"/>
  <c r="L39" i="43" s="1"/>
  <c r="K18" i="43"/>
  <c r="K40" i="43" s="1"/>
  <c r="J18" i="43"/>
  <c r="I18" i="43"/>
  <c r="H18" i="43"/>
  <c r="G18" i="43"/>
  <c r="F18" i="43"/>
  <c r="F39" i="43" s="1"/>
  <c r="E18" i="43"/>
  <c r="D18" i="43"/>
  <c r="C18" i="43"/>
  <c r="S17" i="43"/>
  <c r="S16" i="43"/>
  <c r="S15" i="43"/>
  <c r="R14" i="43"/>
  <c r="Q14" i="43"/>
  <c r="P14" i="43"/>
  <c r="O14" i="43"/>
  <c r="N14" i="43"/>
  <c r="M14" i="43"/>
  <c r="L14" i="43"/>
  <c r="K14" i="43"/>
  <c r="J14" i="43"/>
  <c r="I14" i="43"/>
  <c r="H14" i="43"/>
  <c r="G14" i="43"/>
  <c r="F14" i="43"/>
  <c r="E14" i="43"/>
  <c r="D14" i="43"/>
  <c r="C14" i="43"/>
  <c r="S13" i="43"/>
  <c r="S12" i="43"/>
  <c r="S11" i="43"/>
  <c r="S10" i="43"/>
  <c r="S9" i="43"/>
  <c r="S8" i="43"/>
  <c r="S7" i="43"/>
  <c r="S6" i="43"/>
  <c r="S5" i="43"/>
  <c r="C39" i="43" l="1"/>
  <c r="E39" i="43"/>
  <c r="G39" i="43"/>
  <c r="I39" i="43"/>
  <c r="K39" i="43"/>
  <c r="M39" i="43"/>
  <c r="O39" i="43"/>
  <c r="Q39" i="43"/>
  <c r="S46" i="43"/>
  <c r="S14" i="45"/>
  <c r="D46" i="46"/>
  <c r="F46" i="46"/>
  <c r="H46" i="46"/>
  <c r="J46" i="46"/>
  <c r="L46" i="46"/>
  <c r="N46" i="46"/>
  <c r="P46" i="46"/>
  <c r="R46" i="46"/>
  <c r="C47" i="46"/>
  <c r="M47" i="46"/>
  <c r="K47" i="46"/>
  <c r="K41" i="43"/>
  <c r="K43" i="43" s="1"/>
  <c r="D41" i="44"/>
  <c r="D43" i="44" s="1"/>
  <c r="F41" i="44"/>
  <c r="F43" i="44" s="1"/>
  <c r="J41" i="44"/>
  <c r="J43" i="44" s="1"/>
  <c r="S24" i="46"/>
  <c r="R47" i="46"/>
  <c r="R48" i="46" s="1"/>
  <c r="R50" i="46" s="1"/>
  <c r="D47" i="46"/>
  <c r="D48" i="46" s="1"/>
  <c r="D50" i="46" s="1"/>
  <c r="S15" i="46"/>
  <c r="E47" i="47"/>
  <c r="E48" i="47" s="1"/>
  <c r="E50" i="47" s="1"/>
  <c r="S14" i="46"/>
  <c r="Q46" i="46"/>
  <c r="O46" i="46"/>
  <c r="G46" i="46"/>
  <c r="E46" i="46"/>
  <c r="S44" i="46"/>
  <c r="P48" i="46"/>
  <c r="P50" i="46" s="1"/>
  <c r="N48" i="46"/>
  <c r="N50" i="46" s="1"/>
  <c r="L48" i="46"/>
  <c r="L50" i="46" s="1"/>
  <c r="J48" i="46"/>
  <c r="J50" i="46" s="1"/>
  <c r="I46" i="46"/>
  <c r="H48" i="46"/>
  <c r="H50" i="46" s="1"/>
  <c r="F48" i="46"/>
  <c r="F50" i="46" s="1"/>
  <c r="C46" i="46"/>
  <c r="S46" i="46" s="1"/>
  <c r="S20" i="46"/>
  <c r="E48" i="46"/>
  <c r="E50" i="46" s="1"/>
  <c r="G48" i="46"/>
  <c r="G50" i="46" s="1"/>
  <c r="I48" i="46"/>
  <c r="I50" i="46" s="1"/>
  <c r="K48" i="46"/>
  <c r="K50" i="46" s="1"/>
  <c r="M48" i="46"/>
  <c r="M50" i="46" s="1"/>
  <c r="O48" i="46"/>
  <c r="O50" i="46" s="1"/>
  <c r="Q48" i="46"/>
  <c r="Q50" i="46" s="1"/>
  <c r="M41" i="45"/>
  <c r="R42" i="45"/>
  <c r="R43" i="45" s="1"/>
  <c r="R45" i="45" s="1"/>
  <c r="N42" i="45"/>
  <c r="N43" i="45" s="1"/>
  <c r="N45" i="45" s="1"/>
  <c r="J42" i="45"/>
  <c r="J43" i="45" s="1"/>
  <c r="J45" i="45" s="1"/>
  <c r="H42" i="45"/>
  <c r="H43" i="45" s="1"/>
  <c r="H45" i="45" s="1"/>
  <c r="D42" i="45"/>
  <c r="D43" i="45" s="1"/>
  <c r="D45" i="45" s="1"/>
  <c r="P42" i="45"/>
  <c r="P43" i="45" s="1"/>
  <c r="P45" i="45" s="1"/>
  <c r="O41" i="45"/>
  <c r="G41" i="45"/>
  <c r="F42" i="45"/>
  <c r="F43" i="45" s="1"/>
  <c r="F45" i="45" s="1"/>
  <c r="L42" i="45"/>
  <c r="L43" i="45" s="1"/>
  <c r="L45" i="45" s="1"/>
  <c r="S22" i="45"/>
  <c r="S18" i="45"/>
  <c r="D41" i="45"/>
  <c r="F41" i="45"/>
  <c r="H41" i="45"/>
  <c r="J41" i="45"/>
  <c r="L41" i="45"/>
  <c r="N41" i="45"/>
  <c r="P41" i="45"/>
  <c r="R41" i="45"/>
  <c r="C42" i="45"/>
  <c r="E42" i="45"/>
  <c r="E43" i="45" s="1"/>
  <c r="E45" i="45" s="1"/>
  <c r="G42" i="45"/>
  <c r="G43" i="45" s="1"/>
  <c r="G45" i="45" s="1"/>
  <c r="I42" i="45"/>
  <c r="I43" i="45" s="1"/>
  <c r="I45" i="45" s="1"/>
  <c r="K42" i="45"/>
  <c r="K43" i="45" s="1"/>
  <c r="K45" i="45" s="1"/>
  <c r="M42" i="45"/>
  <c r="M43" i="45" s="1"/>
  <c r="M45" i="45" s="1"/>
  <c r="O42" i="45"/>
  <c r="O43" i="45" s="1"/>
  <c r="O45" i="45" s="1"/>
  <c r="Q42" i="45"/>
  <c r="Q43" i="45" s="1"/>
  <c r="Q45" i="45" s="1"/>
  <c r="P40" i="44"/>
  <c r="N40" i="44"/>
  <c r="N41" i="44" s="1"/>
  <c r="N43" i="44" s="1"/>
  <c r="H40" i="44"/>
  <c r="H41" i="44" s="1"/>
  <c r="H43" i="44" s="1"/>
  <c r="S37" i="44"/>
  <c r="L40" i="44"/>
  <c r="L41" i="44" s="1"/>
  <c r="L43" i="44" s="1"/>
  <c r="S14" i="44"/>
  <c r="P41" i="44"/>
  <c r="P43" i="44" s="1"/>
  <c r="R40" i="44"/>
  <c r="R41" i="44" s="1"/>
  <c r="R43" i="44" s="1"/>
  <c r="Q39" i="44"/>
  <c r="O39" i="44"/>
  <c r="M39" i="44"/>
  <c r="K39" i="44"/>
  <c r="I39" i="44"/>
  <c r="G39" i="44"/>
  <c r="S22" i="44"/>
  <c r="C39" i="44"/>
  <c r="S18" i="44"/>
  <c r="D39" i="44"/>
  <c r="F39" i="44"/>
  <c r="H39" i="44"/>
  <c r="J39" i="44"/>
  <c r="L39" i="44"/>
  <c r="N39" i="44"/>
  <c r="P39" i="44"/>
  <c r="R39" i="44"/>
  <c r="C40" i="44"/>
  <c r="E40" i="44"/>
  <c r="E41" i="44" s="1"/>
  <c r="E43" i="44" s="1"/>
  <c r="G40" i="44"/>
  <c r="G41" i="44" s="1"/>
  <c r="G43" i="44" s="1"/>
  <c r="I40" i="44"/>
  <c r="I41" i="44" s="1"/>
  <c r="I43" i="44" s="1"/>
  <c r="K40" i="44"/>
  <c r="K41" i="44" s="1"/>
  <c r="K43" i="44" s="1"/>
  <c r="M40" i="44"/>
  <c r="M41" i="44" s="1"/>
  <c r="M43" i="44" s="1"/>
  <c r="O40" i="44"/>
  <c r="O41" i="44" s="1"/>
  <c r="O43" i="44" s="1"/>
  <c r="Q40" i="44"/>
  <c r="Q41" i="44" s="1"/>
  <c r="Q43" i="44" s="1"/>
  <c r="S14" i="43"/>
  <c r="R39" i="43"/>
  <c r="H39" i="43"/>
  <c r="Q40" i="43"/>
  <c r="Q41" i="43" s="1"/>
  <c r="Q43" i="43" s="1"/>
  <c r="O40" i="43"/>
  <c r="O41" i="43" s="1"/>
  <c r="O43" i="43" s="1"/>
  <c r="I40" i="43"/>
  <c r="I41" i="43" s="1"/>
  <c r="I43" i="43" s="1"/>
  <c r="G40" i="43"/>
  <c r="G41" i="43" s="1"/>
  <c r="G43" i="43" s="1"/>
  <c r="E40" i="43"/>
  <c r="E41" i="43" s="1"/>
  <c r="E43" i="43" s="1"/>
  <c r="D39" i="43"/>
  <c r="C40" i="43"/>
  <c r="N39" i="43"/>
  <c r="J39" i="43"/>
  <c r="P39" i="43"/>
  <c r="M40" i="43"/>
  <c r="M41" i="43" s="1"/>
  <c r="M43" i="43" s="1"/>
  <c r="S37" i="43"/>
  <c r="C41" i="43"/>
  <c r="D40" i="43"/>
  <c r="D41" i="43" s="1"/>
  <c r="D43" i="43" s="1"/>
  <c r="F40" i="43"/>
  <c r="F41" i="43" s="1"/>
  <c r="F43" i="43" s="1"/>
  <c r="H40" i="43"/>
  <c r="H41" i="43" s="1"/>
  <c r="H43" i="43" s="1"/>
  <c r="J40" i="43"/>
  <c r="J41" i="43" s="1"/>
  <c r="J43" i="43" s="1"/>
  <c r="L40" i="43"/>
  <c r="L41" i="43" s="1"/>
  <c r="L43" i="43" s="1"/>
  <c r="N40" i="43"/>
  <c r="N41" i="43" s="1"/>
  <c r="N43" i="43" s="1"/>
  <c r="P40" i="43"/>
  <c r="P41" i="43" s="1"/>
  <c r="P43" i="43" s="1"/>
  <c r="R40" i="43"/>
  <c r="R41" i="43" s="1"/>
  <c r="R43" i="43" s="1"/>
  <c r="S18" i="43"/>
  <c r="D46" i="42"/>
  <c r="E46" i="42"/>
  <c r="F46" i="42"/>
  <c r="G46" i="42"/>
  <c r="H46" i="42"/>
  <c r="I46" i="42"/>
  <c r="J46" i="42"/>
  <c r="K46" i="42"/>
  <c r="L46" i="42"/>
  <c r="M46" i="42"/>
  <c r="N46" i="42"/>
  <c r="O46" i="42"/>
  <c r="P46" i="42"/>
  <c r="Q46" i="42"/>
  <c r="R46" i="42"/>
  <c r="C46" i="42"/>
  <c r="C48" i="46" l="1"/>
  <c r="S47" i="46"/>
  <c r="S41" i="45"/>
  <c r="C43" i="45"/>
  <c r="S42" i="45"/>
  <c r="S39" i="44"/>
  <c r="C41" i="44"/>
  <c r="S40" i="44"/>
  <c r="S39" i="43"/>
  <c r="S40" i="43"/>
  <c r="C43" i="43"/>
  <c r="S43" i="43" s="1"/>
  <c r="S41" i="43"/>
  <c r="S46" i="42"/>
  <c r="S17" i="42"/>
  <c r="S16" i="42"/>
  <c r="D18" i="42"/>
  <c r="E18" i="42"/>
  <c r="F18" i="42"/>
  <c r="G18" i="42"/>
  <c r="H18" i="42"/>
  <c r="I18" i="42"/>
  <c r="J18" i="42"/>
  <c r="K18" i="42"/>
  <c r="L18" i="42"/>
  <c r="M18" i="42"/>
  <c r="N18" i="42"/>
  <c r="O18" i="42"/>
  <c r="P18" i="42"/>
  <c r="Q18" i="42"/>
  <c r="R18" i="42"/>
  <c r="C18" i="42"/>
  <c r="C50" i="46" l="1"/>
  <c r="S50" i="46" s="1"/>
  <c r="S48" i="46"/>
  <c r="C45" i="45"/>
  <c r="S45" i="45" s="1"/>
  <c r="S43" i="45"/>
  <c r="C43" i="44"/>
  <c r="S43" i="44" s="1"/>
  <c r="S41" i="44"/>
  <c r="C22" i="42"/>
  <c r="D22" i="42"/>
  <c r="E22" i="42"/>
  <c r="F22" i="42"/>
  <c r="G22" i="42"/>
  <c r="H22" i="42"/>
  <c r="I22" i="42"/>
  <c r="J22" i="42"/>
  <c r="K22" i="42"/>
  <c r="L22" i="42"/>
  <c r="M22" i="42"/>
  <c r="N22" i="42"/>
  <c r="O22" i="42"/>
  <c r="P22" i="42"/>
  <c r="Q22" i="42"/>
  <c r="R22" i="42"/>
  <c r="C14" i="42"/>
  <c r="D14" i="42"/>
  <c r="E14" i="42"/>
  <c r="F14" i="42"/>
  <c r="G14" i="42"/>
  <c r="H14" i="42"/>
  <c r="I14" i="42"/>
  <c r="J14" i="42"/>
  <c r="K14" i="42"/>
  <c r="L14" i="42"/>
  <c r="M14" i="42"/>
  <c r="N14" i="42"/>
  <c r="O14" i="42"/>
  <c r="P14" i="42"/>
  <c r="Q14" i="42"/>
  <c r="R14" i="42"/>
  <c r="S45" i="42" l="1"/>
  <c r="S44" i="42"/>
  <c r="S42" i="42"/>
  <c r="S38" i="42"/>
  <c r="R37" i="42"/>
  <c r="R39" i="42" s="1"/>
  <c r="Q37" i="42"/>
  <c r="Q39" i="42" s="1"/>
  <c r="P37" i="42"/>
  <c r="P39" i="42" s="1"/>
  <c r="O37" i="42"/>
  <c r="O39" i="42" s="1"/>
  <c r="N37" i="42"/>
  <c r="N39" i="42" s="1"/>
  <c r="M37" i="42"/>
  <c r="M39" i="42" s="1"/>
  <c r="L37" i="42"/>
  <c r="L39" i="42" s="1"/>
  <c r="K37" i="42"/>
  <c r="K39" i="42" s="1"/>
  <c r="J37" i="42"/>
  <c r="J40" i="42" s="1"/>
  <c r="J41" i="42" s="1"/>
  <c r="I37" i="42"/>
  <c r="I39" i="42" s="1"/>
  <c r="H37" i="42"/>
  <c r="H39" i="42" s="1"/>
  <c r="G37" i="42"/>
  <c r="G39" i="42" s="1"/>
  <c r="F37" i="42"/>
  <c r="F40" i="42" s="1"/>
  <c r="F41" i="42" s="1"/>
  <c r="E37" i="42"/>
  <c r="E39" i="42" s="1"/>
  <c r="D37" i="42"/>
  <c r="D39" i="42" s="1"/>
  <c r="C37" i="42"/>
  <c r="C39" i="42" s="1"/>
  <c r="S36" i="42"/>
  <c r="S35" i="42"/>
  <c r="S34" i="42"/>
  <c r="S33" i="42"/>
  <c r="S32" i="42"/>
  <c r="S31" i="42"/>
  <c r="S30" i="42"/>
  <c r="S29" i="42"/>
  <c r="S28" i="42"/>
  <c r="S27" i="42"/>
  <c r="S26" i="42"/>
  <c r="S25" i="42"/>
  <c r="S24" i="42"/>
  <c r="S23" i="42"/>
  <c r="S21" i="42"/>
  <c r="S20" i="42"/>
  <c r="S19" i="42"/>
  <c r="S18" i="42"/>
  <c r="S15" i="42"/>
  <c r="S13" i="42"/>
  <c r="S12" i="42"/>
  <c r="S11" i="42"/>
  <c r="S10" i="42"/>
  <c r="S9" i="42"/>
  <c r="S8" i="42"/>
  <c r="S7" i="42"/>
  <c r="S6" i="42"/>
  <c r="S5" i="42"/>
  <c r="C40" i="42" l="1"/>
  <c r="C41" i="42" s="1"/>
  <c r="O40" i="42"/>
  <c r="O41" i="42" s="1"/>
  <c r="K40" i="42"/>
  <c r="K41" i="42" s="1"/>
  <c r="G40" i="42"/>
  <c r="G41" i="42" s="1"/>
  <c r="P40" i="42"/>
  <c r="P41" i="42" s="1"/>
  <c r="L40" i="42"/>
  <c r="L41" i="42" s="1"/>
  <c r="H40" i="42"/>
  <c r="H41" i="42" s="1"/>
  <c r="D40" i="42"/>
  <c r="D41" i="42" s="1"/>
  <c r="F39" i="42"/>
  <c r="J39" i="42"/>
  <c r="R40" i="42"/>
  <c r="R41" i="42" s="1"/>
  <c r="Q40" i="42"/>
  <c r="Q41" i="42" s="1"/>
  <c r="M40" i="42"/>
  <c r="M41" i="42" s="1"/>
  <c r="M43" i="42" s="1"/>
  <c r="I40" i="42"/>
  <c r="I41" i="42" s="1"/>
  <c r="E40" i="42"/>
  <c r="E41" i="42" s="1"/>
  <c r="E43" i="42" s="1"/>
  <c r="N40" i="42"/>
  <c r="N41" i="42" s="1"/>
  <c r="K43" i="42"/>
  <c r="D43" i="42"/>
  <c r="S14" i="42"/>
  <c r="L43" i="42"/>
  <c r="Q43" i="42"/>
  <c r="N43" i="42"/>
  <c r="F43" i="42"/>
  <c r="J43" i="42"/>
  <c r="P43" i="42"/>
  <c r="H43" i="42"/>
  <c r="S37" i="42"/>
  <c r="R43" i="42"/>
  <c r="I43" i="42"/>
  <c r="G43" i="42"/>
  <c r="O43" i="42"/>
  <c r="S22" i="42"/>
  <c r="S40" i="42" l="1"/>
  <c r="S39" i="42"/>
  <c r="C43" i="42" l="1"/>
  <c r="S43" i="42" s="1"/>
  <c r="S41" i="42"/>
</calcChain>
</file>

<file path=xl/sharedStrings.xml><?xml version="1.0" encoding="utf-8"?>
<sst xmlns="http://schemas.openxmlformats.org/spreadsheetml/2006/main" count="650" uniqueCount="112">
  <si>
    <t>Барское</t>
  </si>
  <si>
    <t>Бомское</t>
  </si>
  <si>
    <t>Калиновское</t>
  </si>
  <si>
    <t>Кусотинское</t>
  </si>
  <si>
    <t>Мухоршибирское</t>
  </si>
  <si>
    <t>Нарсатуйское</t>
  </si>
  <si>
    <t>Никольское</t>
  </si>
  <si>
    <t>Новозаганское</t>
  </si>
  <si>
    <t>Подлопатинское</t>
  </si>
  <si>
    <t>Саганнурское</t>
  </si>
  <si>
    <t>Тугнуйское</t>
  </si>
  <si>
    <t>Харашибирское</t>
  </si>
  <si>
    <t>Хонхолойское</t>
  </si>
  <si>
    <t>Хошун-Узурское</t>
  </si>
  <si>
    <t>Цолгинское</t>
  </si>
  <si>
    <t>Шаралдайское</t>
  </si>
  <si>
    <t>Всего</t>
  </si>
  <si>
    <t>1 05 03000 01 0000 110</t>
  </si>
  <si>
    <t>1 06 01030 10 0000 110</t>
  </si>
  <si>
    <t>Всего налоговых и неналоговых</t>
  </si>
  <si>
    <t>Перед. полн.</t>
  </si>
  <si>
    <t>Дотация</t>
  </si>
  <si>
    <t>2 02 04014 10 0000 151</t>
  </si>
  <si>
    <t>тыс. руб.</t>
  </si>
  <si>
    <t>Субвенция ВУС</t>
  </si>
  <si>
    <t>расходы всего</t>
  </si>
  <si>
    <t>Всего иные</t>
  </si>
  <si>
    <t>всего рез. фонд</t>
  </si>
  <si>
    <t xml:space="preserve">Наименование </t>
  </si>
  <si>
    <t>КБК</t>
  </si>
  <si>
    <t>Итого доходов</t>
  </si>
  <si>
    <t>1 01 02010 01 0000 110</t>
  </si>
  <si>
    <t>1 13 01995 10 0000 130</t>
  </si>
  <si>
    <t>Прочие безвозм.</t>
  </si>
  <si>
    <t>2 07 05000 10 0000 180</t>
  </si>
  <si>
    <t>1 11 05035 10 0000 120</t>
  </si>
  <si>
    <t>117 05050 10 0000 180</t>
  </si>
  <si>
    <t xml:space="preserve">1 17 14030 10 0000 180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</si>
  <si>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</si>
  <si>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</si>
  <si>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</si>
  <si>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</si>
  <si>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</si>
  <si>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доходы  от оказания платных услуг  (работ) получателями средств бюджетов поселений</t>
  </si>
  <si>
    <t>Прочие неналоговые доходы бюджетов поселений</t>
  </si>
  <si>
    <t xml:space="preserve">Средства самообложения граждан, зачисляемые в бюджеты поселений
</t>
  </si>
  <si>
    <t>Дотация РБ</t>
  </si>
  <si>
    <t>Дотация МБ</t>
  </si>
  <si>
    <t>Рез. Фонд НР</t>
  </si>
  <si>
    <t>Рез. Фонд ПЧС</t>
  </si>
  <si>
    <t>Рез. Фонд ЛЧС</t>
  </si>
  <si>
    <t>КСП</t>
  </si>
  <si>
    <t>1 06 06000 10 0000 110</t>
  </si>
  <si>
    <t>Аренда земли</t>
  </si>
  <si>
    <t>1 11 05025 10 0000 120</t>
  </si>
  <si>
    <t>остаток на 01.01.2017г.</t>
  </si>
  <si>
    <t>Безвозмездные поступления ВСЕГО:</t>
  </si>
  <si>
    <t xml:space="preserve">Доходы бюджетов поселений Мухоршибирского района на 2017 год (Январь) </t>
  </si>
  <si>
    <t>2 02 35118 10 0000 151</t>
  </si>
  <si>
    <t>2 02 15001 10 0000 151</t>
  </si>
  <si>
    <t>2 02 45160 10 0000 151</t>
  </si>
  <si>
    <t>2 02 90054 10 0000 151</t>
  </si>
  <si>
    <t>Иные трансферты</t>
  </si>
  <si>
    <t>Безвозмездные поступления МБ ВСЕГО:</t>
  </si>
  <si>
    <t>БЮДЖЕТ 2017 ГОД</t>
  </si>
  <si>
    <t>Финансовое управление</t>
  </si>
  <si>
    <t>ВСЕГО:</t>
  </si>
  <si>
    <t>Передача полномочий 2017 год</t>
  </si>
  <si>
    <t>х</t>
  </si>
  <si>
    <t>осужденные</t>
  </si>
  <si>
    <t>Костюмы култ.</t>
  </si>
  <si>
    <t>Стимулирующие культ.</t>
  </si>
  <si>
    <t>Коммунальные культ.</t>
  </si>
  <si>
    <t xml:space="preserve">Доходы бюджетов поселений Мухоршибирского района на 2017 год (Февраль) </t>
  </si>
  <si>
    <t>Передача полномочий</t>
  </si>
  <si>
    <t>ДК софинанс. РБ</t>
  </si>
  <si>
    <t>ДК софинанс. МБ</t>
  </si>
  <si>
    <t>Инфраструктура</t>
  </si>
  <si>
    <t>Охрана правопорядка</t>
  </si>
  <si>
    <t>ТОСы</t>
  </si>
  <si>
    <t>Дорожный фонд</t>
  </si>
  <si>
    <t>Передача по воде</t>
  </si>
  <si>
    <t>99900L0640</t>
  </si>
  <si>
    <t>Занятость населения</t>
  </si>
  <si>
    <t>9990080800</t>
  </si>
  <si>
    <t>08201Д0100</t>
  </si>
  <si>
    <t>99900L0140</t>
  </si>
  <si>
    <t>99600Р0200</t>
  </si>
  <si>
    <t>99600Р0100</t>
  </si>
  <si>
    <t>0900480100</t>
  </si>
  <si>
    <t>09010S2660</t>
  </si>
  <si>
    <t>9990074030</t>
  </si>
  <si>
    <t>1210110100</t>
  </si>
  <si>
    <t>1210172340</t>
  </si>
  <si>
    <t>9930073180</t>
  </si>
  <si>
    <t>0120180100</t>
  </si>
  <si>
    <t xml:space="preserve">Доходы бюджетов поселений Мухоршибирского района на 2017 год (март) </t>
  </si>
  <si>
    <t>9990080700</t>
  </si>
  <si>
    <t>целевая ст.</t>
  </si>
  <si>
    <t>99900R0180</t>
  </si>
  <si>
    <t xml:space="preserve">9 Мая </t>
  </si>
  <si>
    <t>1500280100</t>
  </si>
  <si>
    <t>Кап.рем.водокачек</t>
  </si>
  <si>
    <t>Свалка</t>
  </si>
  <si>
    <t>Кап.рем.ДК</t>
  </si>
  <si>
    <t>21203S2140</t>
  </si>
  <si>
    <t>02003S2140</t>
  </si>
  <si>
    <t>12106S2140</t>
  </si>
  <si>
    <t>Развитие сельских тер</t>
  </si>
  <si>
    <t>Субсидии</t>
  </si>
  <si>
    <t>конопля</t>
  </si>
  <si>
    <t xml:space="preserve">Доходы бюджета сельское  поселений "Калиновское" за 2 кв 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</si>
</sst>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#,##0.0"/>
  </numFmts>
  <fonts count="8" x14ac:knownFonts="1">
    <font>
      <sz val="10"/>
      <name val="Arial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i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/>
    <xf numFmtId="164" fontId="3" fillId="0" borderId="1" xfId="0" applyNumberFormat="1" applyFont="1" applyBorder="1"/>
    <xf numFmtId="164" fontId="2" fillId="2" borderId="1" xfId="0" applyNumberFormat="1" applyFont="1" applyFill="1" applyBorder="1"/>
    <xf numFmtId="0" fontId="2" fillId="2" borderId="1" xfId="0" applyFont="1" applyFill="1" applyBorder="1"/>
    <xf numFmtId="164" fontId="2" fillId="3" borderId="1" xfId="0" applyNumberFormat="1" applyFont="1" applyFill="1" applyBorder="1"/>
    <xf numFmtId="165" fontId="3" fillId="3" borderId="1" xfId="0" applyNumberFormat="1" applyFont="1" applyFill="1" applyBorder="1"/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/>
    <xf numFmtId="164" fontId="3" fillId="3" borderId="1" xfId="0" applyNumberFormat="1" applyFont="1" applyFill="1" applyBorder="1"/>
    <xf numFmtId="0" fontId="2" fillId="3" borderId="1" xfId="0" applyFont="1" applyFill="1" applyBorder="1"/>
    <xf numFmtId="164" fontId="0" fillId="0" borderId="0" xfId="0" applyNumberFormat="1"/>
    <xf numFmtId="164" fontId="3" fillId="3" borderId="0" xfId="0" applyNumberFormat="1" applyFont="1" applyFill="1" applyBorder="1"/>
    <xf numFmtId="0" fontId="0" fillId="0" borderId="0" xfId="0" applyBorder="1"/>
    <xf numFmtId="0" fontId="2" fillId="2" borderId="1" xfId="0" applyFont="1" applyFill="1" applyBorder="1" applyAlignment="1">
      <alignment vertical="top" wrapText="1"/>
    </xf>
    <xf numFmtId="0" fontId="4" fillId="0" borderId="0" xfId="1" applyAlignment="1" applyProtection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/>
    <xf numFmtId="0" fontId="0" fillId="3" borderId="0" xfId="0" applyFill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3" fillId="5" borderId="1" xfId="0" applyNumberFormat="1" applyFont="1" applyFill="1" applyBorder="1" applyAlignment="1"/>
    <xf numFmtId="0" fontId="2" fillId="4" borderId="1" xfId="0" applyFont="1" applyFill="1" applyBorder="1" applyAlignment="1">
      <alignment wrapText="1"/>
    </xf>
    <xf numFmtId="164" fontId="2" fillId="7" borderId="1" xfId="0" applyNumberFormat="1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right" shrinkToFit="1"/>
    </xf>
    <xf numFmtId="166" fontId="6" fillId="0" borderId="1" xfId="0" applyNumberFormat="1" applyFont="1" applyFill="1" applyBorder="1" applyAlignment="1"/>
    <xf numFmtId="166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/>
    <xf numFmtId="164" fontId="3" fillId="6" borderId="1" xfId="0" applyNumberFormat="1" applyFont="1" applyFill="1" applyBorder="1"/>
    <xf numFmtId="0" fontId="5" fillId="0" borderId="0" xfId="0" applyFont="1"/>
    <xf numFmtId="164" fontId="2" fillId="6" borderId="1" xfId="0" applyNumberFormat="1" applyFont="1" applyFill="1" applyBorder="1"/>
    <xf numFmtId="164" fontId="2" fillId="8" borderId="1" xfId="0" applyNumberFormat="1" applyFont="1" applyFill="1" applyBorder="1"/>
    <xf numFmtId="0" fontId="2" fillId="0" borderId="1" xfId="0" applyFont="1" applyFill="1" applyBorder="1"/>
    <xf numFmtId="0" fontId="2" fillId="9" borderId="1" xfId="0" applyFont="1" applyFill="1" applyBorder="1"/>
    <xf numFmtId="164" fontId="2" fillId="9" borderId="1" xfId="0" applyNumberFormat="1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4" fontId="6" fillId="0" borderId="1" xfId="0" applyNumberFormat="1" applyFont="1" applyFill="1" applyBorder="1" applyAlignment="1">
      <alignment horizontal="right" shrinkToFit="1"/>
    </xf>
    <xf numFmtId="164" fontId="6" fillId="0" borderId="1" xfId="0" applyNumberFormat="1" applyFont="1" applyFill="1" applyBorder="1" applyAlignment="1"/>
    <xf numFmtId="164" fontId="6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164" fontId="2" fillId="10" borderId="1" xfId="0" applyNumberFormat="1" applyFont="1" applyFill="1" applyBorder="1"/>
    <xf numFmtId="0" fontId="1" fillId="11" borderId="1" xfId="0" applyFont="1" applyFill="1" applyBorder="1" applyAlignment="1">
      <alignment horizontal="right"/>
    </xf>
    <xf numFmtId="164" fontId="2" fillId="11" borderId="1" xfId="0" applyNumberFormat="1" applyFont="1" applyFill="1" applyBorder="1" applyAlignment="1">
      <alignment horizontal="right"/>
    </xf>
    <xf numFmtId="49" fontId="1" fillId="11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2" fillId="2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4" fontId="2" fillId="4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0" xfId="0" applyFont="1" applyFill="1"/>
    <xf numFmtId="0" fontId="2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T4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42" sqref="O42"/>
    </sheetView>
  </sheetViews>
  <sheetFormatPr defaultRowHeight="12.75" x14ac:dyDescent="0.2"/>
  <cols>
    <col min="1" max="1" width="19.140625" customWidth="1"/>
    <col min="2" max="2" width="23.85546875" customWidth="1"/>
    <col min="3" max="3" width="10.85546875" customWidth="1"/>
    <col min="4" max="4" width="10.7109375" customWidth="1"/>
    <col min="5" max="5" width="10.85546875" customWidth="1"/>
    <col min="6" max="6" width="10.7109375" customWidth="1"/>
    <col min="7" max="7" width="11.7109375" customWidth="1"/>
    <col min="8" max="8" width="10.85546875" customWidth="1"/>
    <col min="9" max="9" width="11" customWidth="1"/>
    <col min="10" max="10" width="12" customWidth="1"/>
    <col min="11" max="11" width="10.7109375" customWidth="1"/>
    <col min="12" max="12" width="12" customWidth="1"/>
    <col min="13" max="13" width="11" customWidth="1"/>
    <col min="14" max="14" width="10.7109375" customWidth="1"/>
    <col min="15" max="15" width="11.5703125" customWidth="1"/>
    <col min="16" max="16" width="10.7109375" customWidth="1"/>
    <col min="17" max="17" width="10.85546875" customWidth="1"/>
    <col min="18" max="18" width="11.140625" customWidth="1"/>
    <col min="19" max="19" width="13.42578125" customWidth="1"/>
    <col min="20" max="20" width="12" bestFit="1" customWidth="1"/>
  </cols>
  <sheetData>
    <row r="1" spans="1:19" x14ac:dyDescent="0.2">
      <c r="A1" s="65" t="s">
        <v>57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x14ac:dyDescent="0.2">
      <c r="A2" s="17"/>
      <c r="B2" s="17"/>
      <c r="C2" s="18"/>
      <c r="D2" s="69"/>
      <c r="E2" s="69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x14ac:dyDescent="0.2">
      <c r="S3" t="s">
        <v>23</v>
      </c>
    </row>
    <row r="4" spans="1:19" ht="24" x14ac:dyDescent="0.2">
      <c r="A4" s="28" t="s">
        <v>28</v>
      </c>
      <c r="B4" s="29" t="s">
        <v>29</v>
      </c>
      <c r="C4" s="26" t="s">
        <v>0</v>
      </c>
      <c r="D4" s="26" t="s">
        <v>1</v>
      </c>
      <c r="E4" s="43" t="s">
        <v>2</v>
      </c>
      <c r="F4" s="26" t="s">
        <v>3</v>
      </c>
      <c r="G4" s="26" t="s">
        <v>4</v>
      </c>
      <c r="H4" s="26" t="s">
        <v>5</v>
      </c>
      <c r="I4" s="26" t="s">
        <v>6</v>
      </c>
      <c r="J4" s="26" t="s">
        <v>7</v>
      </c>
      <c r="K4" s="26" t="s">
        <v>8</v>
      </c>
      <c r="L4" s="26" t="s">
        <v>9</v>
      </c>
      <c r="M4" s="26" t="s">
        <v>10</v>
      </c>
      <c r="N4" s="26" t="s">
        <v>11</v>
      </c>
      <c r="O4" s="26" t="s">
        <v>12</v>
      </c>
      <c r="P4" s="26" t="s">
        <v>13</v>
      </c>
      <c r="Q4" s="26" t="s">
        <v>14</v>
      </c>
      <c r="R4" s="43" t="s">
        <v>15</v>
      </c>
      <c r="S4" s="26" t="s">
        <v>16</v>
      </c>
    </row>
    <row r="5" spans="1:19" s="19" customFormat="1" ht="13.5" customHeight="1" x14ac:dyDescent="0.2">
      <c r="A5" s="21" t="s">
        <v>38</v>
      </c>
      <c r="B5" s="22" t="s">
        <v>31</v>
      </c>
      <c r="C5" s="23">
        <v>29.6</v>
      </c>
      <c r="D5" s="23">
        <v>11.5</v>
      </c>
      <c r="E5" s="23">
        <v>75</v>
      </c>
      <c r="F5" s="24">
        <v>17.100000000000001</v>
      </c>
      <c r="G5" s="24">
        <v>1499</v>
      </c>
      <c r="H5" s="24">
        <v>19.5</v>
      </c>
      <c r="I5" s="24">
        <v>34</v>
      </c>
      <c r="J5" s="24">
        <v>120.1</v>
      </c>
      <c r="K5" s="24">
        <v>36.4</v>
      </c>
      <c r="L5" s="24">
        <v>2883</v>
      </c>
      <c r="M5" s="24">
        <v>26.3</v>
      </c>
      <c r="N5" s="24">
        <v>27.1</v>
      </c>
      <c r="O5" s="24">
        <v>155</v>
      </c>
      <c r="P5" s="24">
        <v>58.4</v>
      </c>
      <c r="Q5" s="24">
        <v>343</v>
      </c>
      <c r="R5" s="24">
        <v>31.3</v>
      </c>
      <c r="S5" s="6">
        <f t="shared" ref="S5:S46" si="0">SUM(C5:R5)</f>
        <v>5366.3</v>
      </c>
    </row>
    <row r="6" spans="1:19" s="19" customFormat="1" ht="13.5" customHeight="1" x14ac:dyDescent="0.2">
      <c r="A6" s="21" t="s">
        <v>39</v>
      </c>
      <c r="B6" s="22" t="s">
        <v>17</v>
      </c>
      <c r="C6" s="23"/>
      <c r="D6" s="23"/>
      <c r="E6" s="23">
        <v>2.2000000000000002</v>
      </c>
      <c r="F6" s="24"/>
      <c r="G6" s="24"/>
      <c r="H6" s="24">
        <v>7.4</v>
      </c>
      <c r="I6" s="24">
        <v>5.7</v>
      </c>
      <c r="J6" s="24">
        <v>7.5</v>
      </c>
      <c r="K6" s="24">
        <v>5.5</v>
      </c>
      <c r="L6" s="24"/>
      <c r="M6" s="24"/>
      <c r="N6" s="24">
        <v>1</v>
      </c>
      <c r="O6" s="24">
        <v>14</v>
      </c>
      <c r="P6" s="24">
        <v>2.2999999999999998</v>
      </c>
      <c r="Q6" s="24"/>
      <c r="R6" s="24">
        <v>0.5</v>
      </c>
      <c r="S6" s="6">
        <f t="shared" si="0"/>
        <v>46.099999999999994</v>
      </c>
    </row>
    <row r="7" spans="1:19" s="19" customFormat="1" ht="13.5" customHeight="1" x14ac:dyDescent="0.2">
      <c r="A7" s="21" t="s">
        <v>40</v>
      </c>
      <c r="B7" s="22" t="s">
        <v>18</v>
      </c>
      <c r="C7" s="23">
        <v>23.8</v>
      </c>
      <c r="D7" s="23">
        <v>6.2</v>
      </c>
      <c r="E7" s="23">
        <v>46.6</v>
      </c>
      <c r="F7" s="24">
        <v>9.3000000000000007</v>
      </c>
      <c r="G7" s="24">
        <v>134.1</v>
      </c>
      <c r="H7" s="24">
        <v>6</v>
      </c>
      <c r="I7" s="24">
        <v>93.3</v>
      </c>
      <c r="J7" s="24">
        <v>36.799999999999997</v>
      </c>
      <c r="K7" s="24">
        <v>58.6</v>
      </c>
      <c r="L7" s="24">
        <v>518.4</v>
      </c>
      <c r="M7" s="24">
        <v>37.299999999999997</v>
      </c>
      <c r="N7" s="24">
        <v>50.8</v>
      </c>
      <c r="O7" s="24">
        <v>59.1</v>
      </c>
      <c r="P7" s="24">
        <v>12.7</v>
      </c>
      <c r="Q7" s="24">
        <v>26.8</v>
      </c>
      <c r="R7" s="24">
        <v>44.7</v>
      </c>
      <c r="S7" s="6">
        <f t="shared" si="0"/>
        <v>1164.5</v>
      </c>
    </row>
    <row r="8" spans="1:19" s="19" customFormat="1" ht="13.5" customHeight="1" x14ac:dyDescent="0.2">
      <c r="A8" s="21" t="s">
        <v>41</v>
      </c>
      <c r="B8" s="22" t="s">
        <v>52</v>
      </c>
      <c r="C8" s="23">
        <v>282.54899999999998</v>
      </c>
      <c r="D8" s="23">
        <v>100</v>
      </c>
      <c r="E8" s="23">
        <v>450</v>
      </c>
      <c r="F8" s="24">
        <v>141</v>
      </c>
      <c r="G8" s="24">
        <v>3523</v>
      </c>
      <c r="H8" s="24">
        <v>50</v>
      </c>
      <c r="I8" s="24">
        <v>565.70000000000005</v>
      </c>
      <c r="J8" s="24">
        <v>865.2</v>
      </c>
      <c r="K8" s="24">
        <v>499.1</v>
      </c>
      <c r="L8" s="24">
        <v>1030</v>
      </c>
      <c r="M8" s="24">
        <v>183</v>
      </c>
      <c r="N8" s="24">
        <v>220</v>
      </c>
      <c r="O8" s="24">
        <v>700</v>
      </c>
      <c r="P8" s="24">
        <v>300</v>
      </c>
      <c r="Q8" s="24">
        <v>430</v>
      </c>
      <c r="R8" s="24">
        <v>700</v>
      </c>
      <c r="S8" s="6">
        <f t="shared" si="0"/>
        <v>10039.548999999999</v>
      </c>
    </row>
    <row r="9" spans="1:19" s="19" customFormat="1" ht="13.5" customHeight="1" x14ac:dyDescent="0.2">
      <c r="A9" s="21" t="s">
        <v>53</v>
      </c>
      <c r="B9" s="22" t="s">
        <v>54</v>
      </c>
      <c r="C9" s="23">
        <v>274</v>
      </c>
      <c r="D9" s="23"/>
      <c r="E9" s="23">
        <v>65</v>
      </c>
      <c r="F9" s="24">
        <v>10.5</v>
      </c>
      <c r="G9" s="24">
        <v>4.5</v>
      </c>
      <c r="H9" s="24">
        <v>1.2</v>
      </c>
      <c r="I9" s="24">
        <v>463.2</v>
      </c>
      <c r="J9" s="24"/>
      <c r="K9" s="24"/>
      <c r="L9" s="24"/>
      <c r="M9" s="24">
        <v>49</v>
      </c>
      <c r="N9" s="24"/>
      <c r="O9" s="24"/>
      <c r="P9" s="24"/>
      <c r="Q9" s="24">
        <v>11.6</v>
      </c>
      <c r="R9" s="24"/>
      <c r="S9" s="6">
        <f t="shared" si="0"/>
        <v>879</v>
      </c>
    </row>
    <row r="10" spans="1:19" s="19" customFormat="1" ht="13.5" customHeight="1" x14ac:dyDescent="0.2">
      <c r="A10" s="21" t="s">
        <v>42</v>
      </c>
      <c r="B10" s="22" t="s">
        <v>35</v>
      </c>
      <c r="C10" s="23">
        <v>6</v>
      </c>
      <c r="D10" s="23"/>
      <c r="E10" s="24">
        <v>29</v>
      </c>
      <c r="F10" s="24"/>
      <c r="G10" s="24"/>
      <c r="H10" s="24"/>
      <c r="I10" s="24"/>
      <c r="J10" s="24">
        <v>110.73054</v>
      </c>
      <c r="K10" s="24"/>
      <c r="L10" s="24">
        <v>250</v>
      </c>
      <c r="M10" s="24">
        <v>25</v>
      </c>
      <c r="N10" s="24"/>
      <c r="O10" s="24"/>
      <c r="P10" s="24"/>
      <c r="Q10" s="24"/>
      <c r="R10" s="24">
        <v>4.5</v>
      </c>
      <c r="S10" s="6">
        <f t="shared" si="0"/>
        <v>425.23054000000002</v>
      </c>
    </row>
    <row r="11" spans="1:19" s="19" customFormat="1" ht="13.5" customHeight="1" x14ac:dyDescent="0.2">
      <c r="A11" s="21" t="s">
        <v>43</v>
      </c>
      <c r="B11" s="22" t="s">
        <v>32</v>
      </c>
      <c r="C11" s="23">
        <v>170</v>
      </c>
      <c r="D11" s="23">
        <v>4</v>
      </c>
      <c r="E11" s="24">
        <v>40</v>
      </c>
      <c r="F11" s="24">
        <v>131</v>
      </c>
      <c r="G11" s="24"/>
      <c r="H11" s="24"/>
      <c r="I11" s="24">
        <v>100</v>
      </c>
      <c r="J11" s="24">
        <v>70</v>
      </c>
      <c r="K11" s="24">
        <v>5</v>
      </c>
      <c r="L11" s="24">
        <v>10</v>
      </c>
      <c r="M11" s="24">
        <v>350</v>
      </c>
      <c r="N11" s="24">
        <v>5</v>
      </c>
      <c r="O11" s="24">
        <v>120</v>
      </c>
      <c r="P11" s="24">
        <v>15</v>
      </c>
      <c r="Q11" s="24">
        <v>20</v>
      </c>
      <c r="R11" s="24">
        <v>150</v>
      </c>
      <c r="S11" s="6">
        <f t="shared" si="0"/>
        <v>1190</v>
      </c>
    </row>
    <row r="12" spans="1:19" s="19" customFormat="1" ht="13.5" customHeight="1" x14ac:dyDescent="0.2">
      <c r="A12" s="21" t="s">
        <v>44</v>
      </c>
      <c r="B12" s="22" t="s">
        <v>36</v>
      </c>
      <c r="C12" s="23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>
        <v>75</v>
      </c>
      <c r="R12" s="24"/>
      <c r="S12" s="6">
        <f t="shared" si="0"/>
        <v>75</v>
      </c>
    </row>
    <row r="13" spans="1:19" s="19" customFormat="1" ht="13.5" customHeight="1" x14ac:dyDescent="0.2">
      <c r="A13" s="21" t="s">
        <v>45</v>
      </c>
      <c r="B13" s="22" t="s">
        <v>37</v>
      </c>
      <c r="C13" s="23">
        <v>10</v>
      </c>
      <c r="D13" s="23">
        <v>10</v>
      </c>
      <c r="E13" s="24"/>
      <c r="F13" s="24">
        <v>10</v>
      </c>
      <c r="G13" s="24">
        <v>100</v>
      </c>
      <c r="H13" s="24"/>
      <c r="I13" s="24">
        <v>20</v>
      </c>
      <c r="J13" s="24"/>
      <c r="K13" s="24">
        <v>10</v>
      </c>
      <c r="L13" s="24"/>
      <c r="M13" s="24">
        <v>90</v>
      </c>
      <c r="N13" s="24">
        <v>20</v>
      </c>
      <c r="O13" s="24">
        <v>20</v>
      </c>
      <c r="P13" s="24">
        <v>23</v>
      </c>
      <c r="Q13" s="24">
        <v>40</v>
      </c>
      <c r="R13" s="24">
        <v>25</v>
      </c>
      <c r="S13" s="6">
        <f t="shared" si="0"/>
        <v>378</v>
      </c>
    </row>
    <row r="14" spans="1:19" x14ac:dyDescent="0.2">
      <c r="A14" s="66" t="s">
        <v>19</v>
      </c>
      <c r="B14" s="66"/>
      <c r="C14" s="37">
        <f t="shared" ref="C14:S14" si="1">SUM(C5:C13)</f>
        <v>795.94899999999996</v>
      </c>
      <c r="D14" s="37">
        <f t="shared" si="1"/>
        <v>131.69999999999999</v>
      </c>
      <c r="E14" s="37">
        <f t="shared" si="1"/>
        <v>707.8</v>
      </c>
      <c r="F14" s="37">
        <f t="shared" si="1"/>
        <v>318.89999999999998</v>
      </c>
      <c r="G14" s="37">
        <f t="shared" si="1"/>
        <v>5260.6</v>
      </c>
      <c r="H14" s="37">
        <f t="shared" si="1"/>
        <v>84.100000000000009</v>
      </c>
      <c r="I14" s="37">
        <f t="shared" si="1"/>
        <v>1281.9000000000001</v>
      </c>
      <c r="J14" s="37">
        <f t="shared" si="1"/>
        <v>1210.3305399999999</v>
      </c>
      <c r="K14" s="37">
        <f t="shared" si="1"/>
        <v>614.6</v>
      </c>
      <c r="L14" s="37">
        <f t="shared" si="1"/>
        <v>4691.3999999999996</v>
      </c>
      <c r="M14" s="37">
        <f t="shared" si="1"/>
        <v>760.6</v>
      </c>
      <c r="N14" s="37">
        <f t="shared" si="1"/>
        <v>323.89999999999998</v>
      </c>
      <c r="O14" s="37">
        <f t="shared" si="1"/>
        <v>1068.0999999999999</v>
      </c>
      <c r="P14" s="37">
        <f t="shared" si="1"/>
        <v>411.4</v>
      </c>
      <c r="Q14" s="37">
        <f t="shared" si="1"/>
        <v>946.4</v>
      </c>
      <c r="R14" s="37">
        <f t="shared" si="1"/>
        <v>956</v>
      </c>
      <c r="S14" s="37">
        <f t="shared" si="1"/>
        <v>19563.679540000001</v>
      </c>
    </row>
    <row r="15" spans="1:19" x14ac:dyDescent="0.2">
      <c r="A15" s="5" t="s">
        <v>24</v>
      </c>
      <c r="B15" s="5" t="s">
        <v>58</v>
      </c>
      <c r="C15" s="4">
        <v>76.2</v>
      </c>
      <c r="D15" s="4">
        <v>76.2</v>
      </c>
      <c r="E15" s="4">
        <v>76.2</v>
      </c>
      <c r="F15" s="4">
        <v>76.2</v>
      </c>
      <c r="G15" s="4"/>
      <c r="H15" s="4">
        <v>76.2</v>
      </c>
      <c r="I15" s="4">
        <v>76.2</v>
      </c>
      <c r="J15" s="4">
        <v>177.9</v>
      </c>
      <c r="K15" s="4">
        <v>76.2</v>
      </c>
      <c r="L15" s="4">
        <v>177.9</v>
      </c>
      <c r="M15" s="4">
        <v>76.2</v>
      </c>
      <c r="N15" s="4">
        <v>76.2</v>
      </c>
      <c r="O15" s="4">
        <v>76.2</v>
      </c>
      <c r="P15" s="4">
        <v>76.2</v>
      </c>
      <c r="Q15" s="4">
        <v>76.2</v>
      </c>
      <c r="R15" s="4">
        <v>177.9</v>
      </c>
      <c r="S15" s="4">
        <f t="shared" si="0"/>
        <v>1448.1000000000004</v>
      </c>
    </row>
    <row r="16" spans="1:19" s="20" customFormat="1" x14ac:dyDescent="0.2">
      <c r="A16" s="9" t="s">
        <v>46</v>
      </c>
      <c r="B16" s="9" t="s">
        <v>59</v>
      </c>
      <c r="C16" s="10">
        <v>0.96499999999999997</v>
      </c>
      <c r="D16" s="10">
        <v>0.76900000000000002</v>
      </c>
      <c r="E16" s="10">
        <v>2.04</v>
      </c>
      <c r="F16" s="10">
        <v>1.5740000000000001</v>
      </c>
      <c r="G16" s="10">
        <v>11.744999999999999</v>
      </c>
      <c r="H16" s="10">
        <v>0.84399999999999997</v>
      </c>
      <c r="I16" s="10">
        <v>2.9169999999999998</v>
      </c>
      <c r="J16" s="10">
        <v>4.6920000000000002</v>
      </c>
      <c r="K16" s="10">
        <v>2.5510000000000002</v>
      </c>
      <c r="L16" s="10">
        <v>9.0939999999999994</v>
      </c>
      <c r="M16" s="10">
        <v>1.9750000000000001</v>
      </c>
      <c r="N16" s="10">
        <v>1.966</v>
      </c>
      <c r="O16" s="10">
        <v>3.492</v>
      </c>
      <c r="P16" s="10">
        <v>1.274</v>
      </c>
      <c r="Q16" s="10">
        <v>4.3230000000000004</v>
      </c>
      <c r="R16" s="10">
        <v>3.5790000000000002</v>
      </c>
      <c r="S16" s="6">
        <f t="shared" si="0"/>
        <v>53.800000000000004</v>
      </c>
    </row>
    <row r="17" spans="1:20" s="20" customFormat="1" x14ac:dyDescent="0.2">
      <c r="A17" s="9" t="s">
        <v>47</v>
      </c>
      <c r="B17" s="9" t="s">
        <v>59</v>
      </c>
      <c r="C17" s="10">
        <v>1255.2</v>
      </c>
      <c r="D17" s="10">
        <v>1270.3</v>
      </c>
      <c r="E17" s="10">
        <v>1312.3</v>
      </c>
      <c r="F17" s="10">
        <v>1458.4</v>
      </c>
      <c r="G17" s="10"/>
      <c r="H17" s="10">
        <v>1348.5</v>
      </c>
      <c r="I17" s="10">
        <v>1417.2</v>
      </c>
      <c r="J17" s="10">
        <v>1831.8</v>
      </c>
      <c r="K17" s="10">
        <v>1428.2</v>
      </c>
      <c r="L17" s="10"/>
      <c r="M17" s="10">
        <v>1545.3</v>
      </c>
      <c r="N17" s="10">
        <v>1453.6</v>
      </c>
      <c r="O17" s="10">
        <v>1413.1</v>
      </c>
      <c r="P17" s="10">
        <v>1144.3</v>
      </c>
      <c r="Q17" s="10">
        <v>1849.9</v>
      </c>
      <c r="R17" s="10">
        <v>1667</v>
      </c>
      <c r="S17" s="6">
        <f t="shared" si="0"/>
        <v>20395.100000000002</v>
      </c>
    </row>
    <row r="18" spans="1:20" x14ac:dyDescent="0.2">
      <c r="A18" s="5" t="s">
        <v>21</v>
      </c>
      <c r="B18" s="5" t="s">
        <v>59</v>
      </c>
      <c r="C18" s="4">
        <f>C16+C17</f>
        <v>1256.165</v>
      </c>
      <c r="D18" s="4">
        <f t="shared" ref="D18:R18" si="2">D16+D17</f>
        <v>1271.069</v>
      </c>
      <c r="E18" s="4">
        <f t="shared" si="2"/>
        <v>1314.34</v>
      </c>
      <c r="F18" s="4">
        <f t="shared" si="2"/>
        <v>1459.9740000000002</v>
      </c>
      <c r="G18" s="4">
        <f t="shared" si="2"/>
        <v>11.744999999999999</v>
      </c>
      <c r="H18" s="4">
        <f t="shared" si="2"/>
        <v>1349.3440000000001</v>
      </c>
      <c r="I18" s="4">
        <f t="shared" si="2"/>
        <v>1420.117</v>
      </c>
      <c r="J18" s="4">
        <f t="shared" si="2"/>
        <v>1836.492</v>
      </c>
      <c r="K18" s="4">
        <f t="shared" si="2"/>
        <v>1430.751</v>
      </c>
      <c r="L18" s="4">
        <f t="shared" si="2"/>
        <v>9.0939999999999994</v>
      </c>
      <c r="M18" s="4">
        <f t="shared" si="2"/>
        <v>1547.2749999999999</v>
      </c>
      <c r="N18" s="4">
        <f t="shared" si="2"/>
        <v>1455.5659999999998</v>
      </c>
      <c r="O18" s="4">
        <f t="shared" si="2"/>
        <v>1416.5919999999999</v>
      </c>
      <c r="P18" s="4">
        <f t="shared" si="2"/>
        <v>1145.5739999999998</v>
      </c>
      <c r="Q18" s="4">
        <f t="shared" si="2"/>
        <v>1854.2230000000002</v>
      </c>
      <c r="R18" s="4">
        <f t="shared" si="2"/>
        <v>1670.579</v>
      </c>
      <c r="S18" s="4">
        <f t="shared" si="0"/>
        <v>20448.900000000001</v>
      </c>
    </row>
    <row r="19" spans="1:20" x14ac:dyDescent="0.2">
      <c r="A19" s="9" t="s">
        <v>48</v>
      </c>
      <c r="B19" s="9" t="s">
        <v>60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>
        <v>1.65</v>
      </c>
      <c r="N19" s="10"/>
      <c r="O19" s="10"/>
      <c r="P19" s="10"/>
      <c r="Q19" s="10"/>
      <c r="R19" s="10"/>
      <c r="S19" s="6">
        <f t="shared" si="0"/>
        <v>1.65</v>
      </c>
    </row>
    <row r="20" spans="1:20" x14ac:dyDescent="0.2">
      <c r="A20" s="9" t="s">
        <v>49</v>
      </c>
      <c r="B20" s="9" t="s">
        <v>60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6">
        <f t="shared" si="0"/>
        <v>0</v>
      </c>
    </row>
    <row r="21" spans="1:20" x14ac:dyDescent="0.2">
      <c r="A21" s="9" t="s">
        <v>50</v>
      </c>
      <c r="B21" s="9" t="s">
        <v>60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6">
        <f t="shared" si="0"/>
        <v>0</v>
      </c>
    </row>
    <row r="22" spans="1:20" x14ac:dyDescent="0.2">
      <c r="A22" s="15" t="s">
        <v>27</v>
      </c>
      <c r="B22" s="5" t="s">
        <v>60</v>
      </c>
      <c r="C22" s="4">
        <f t="shared" ref="C22:R22" si="3">C19+C20+C21</f>
        <v>0</v>
      </c>
      <c r="D22" s="4">
        <f t="shared" si="3"/>
        <v>0</v>
      </c>
      <c r="E22" s="4">
        <f t="shared" si="3"/>
        <v>0</v>
      </c>
      <c r="F22" s="4">
        <f t="shared" si="3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0</v>
      </c>
      <c r="K22" s="4">
        <f t="shared" si="3"/>
        <v>0</v>
      </c>
      <c r="L22" s="4">
        <f t="shared" si="3"/>
        <v>0</v>
      </c>
      <c r="M22" s="4">
        <f t="shared" si="3"/>
        <v>1.65</v>
      </c>
      <c r="N22" s="4">
        <f t="shared" si="3"/>
        <v>0</v>
      </c>
      <c r="O22" s="4">
        <f t="shared" si="3"/>
        <v>0</v>
      </c>
      <c r="P22" s="4">
        <f t="shared" si="3"/>
        <v>0</v>
      </c>
      <c r="Q22" s="4">
        <f t="shared" si="3"/>
        <v>0</v>
      </c>
      <c r="R22" s="4">
        <f t="shared" si="3"/>
        <v>0</v>
      </c>
      <c r="S22" s="4">
        <f t="shared" si="0"/>
        <v>1.65</v>
      </c>
    </row>
    <row r="23" spans="1:20" hidden="1" x14ac:dyDescent="0.2">
      <c r="A23" s="11" t="s">
        <v>20</v>
      </c>
      <c r="B23" s="11" t="s">
        <v>22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>
        <f t="shared" si="0"/>
        <v>0</v>
      </c>
      <c r="T23" s="14"/>
    </row>
    <row r="24" spans="1:20" ht="15.75" customHeight="1" x14ac:dyDescent="0.2">
      <c r="A24" s="8" t="s">
        <v>62</v>
      </c>
      <c r="B24" s="9" t="s">
        <v>61</v>
      </c>
      <c r="C24" s="10">
        <v>159.33600000000001</v>
      </c>
      <c r="D24" s="10"/>
      <c r="E24" s="10">
        <v>491.78399999999999</v>
      </c>
      <c r="F24" s="10">
        <v>132.90700000000001</v>
      </c>
      <c r="G24" s="10"/>
      <c r="H24" s="10"/>
      <c r="I24" s="10"/>
      <c r="J24" s="10">
        <v>288.25200000000001</v>
      </c>
      <c r="K24" s="10">
        <v>506.149</v>
      </c>
      <c r="L24" s="10">
        <v>1606.8340000000001</v>
      </c>
      <c r="M24" s="10">
        <v>1591.9770000000001</v>
      </c>
      <c r="N24" s="10">
        <v>131.184</v>
      </c>
      <c r="O24" s="10"/>
      <c r="P24" s="10"/>
      <c r="Q24" s="10"/>
      <c r="R24" s="10">
        <v>196.477</v>
      </c>
      <c r="S24" s="6">
        <f t="shared" si="0"/>
        <v>5104.8999999999996</v>
      </c>
      <c r="T24" s="13"/>
    </row>
    <row r="25" spans="1:20" x14ac:dyDescent="0.2">
      <c r="A25" s="42" t="s">
        <v>69</v>
      </c>
      <c r="B25" s="9" t="s">
        <v>61</v>
      </c>
      <c r="C25" s="10"/>
      <c r="D25" s="10"/>
      <c r="E25" s="10"/>
      <c r="F25" s="10"/>
      <c r="G25" s="10"/>
      <c r="H25" s="10"/>
      <c r="I25" s="10">
        <v>14.647500000000001</v>
      </c>
      <c r="J25" s="10"/>
      <c r="K25" s="10"/>
      <c r="L25" s="10"/>
      <c r="M25" s="10"/>
      <c r="N25" s="10"/>
      <c r="O25" s="10"/>
      <c r="P25" s="10"/>
      <c r="Q25" s="10"/>
      <c r="R25" s="10"/>
      <c r="S25" s="6">
        <f t="shared" si="0"/>
        <v>14.647500000000001</v>
      </c>
    </row>
    <row r="26" spans="1:20" ht="14.25" customHeight="1" x14ac:dyDescent="0.2">
      <c r="A26" s="42" t="s">
        <v>70</v>
      </c>
      <c r="B26" s="9" t="s">
        <v>61</v>
      </c>
      <c r="C26" s="10"/>
      <c r="D26" s="10"/>
      <c r="E26" s="10"/>
      <c r="F26" s="10"/>
      <c r="G26" s="10"/>
      <c r="H26" s="10"/>
      <c r="I26" s="10"/>
      <c r="J26" s="10"/>
      <c r="K26" s="10"/>
      <c r="L26" s="10">
        <v>62</v>
      </c>
      <c r="M26" s="10"/>
      <c r="N26" s="10"/>
      <c r="O26" s="10"/>
      <c r="P26" s="10"/>
      <c r="Q26" s="10"/>
      <c r="R26" s="10"/>
      <c r="S26" s="6">
        <f t="shared" si="0"/>
        <v>62</v>
      </c>
    </row>
    <row r="27" spans="1:20" ht="15.75" customHeight="1" x14ac:dyDescent="0.2">
      <c r="A27" s="42" t="s">
        <v>71</v>
      </c>
      <c r="B27" s="9" t="s">
        <v>61</v>
      </c>
      <c r="C27" s="10"/>
      <c r="D27" s="10"/>
      <c r="E27" s="10"/>
      <c r="F27" s="10"/>
      <c r="G27" s="10"/>
      <c r="H27" s="10"/>
      <c r="I27" s="10"/>
      <c r="J27" s="30"/>
      <c r="K27" s="30"/>
      <c r="L27" s="10">
        <v>200</v>
      </c>
      <c r="M27" s="31"/>
      <c r="N27" s="10"/>
      <c r="O27" s="31"/>
      <c r="P27" s="10"/>
      <c r="Q27" s="10"/>
      <c r="R27" s="10"/>
      <c r="S27" s="6">
        <f t="shared" si="0"/>
        <v>200</v>
      </c>
    </row>
    <row r="28" spans="1:20" x14ac:dyDescent="0.2">
      <c r="A28" s="42" t="s">
        <v>72</v>
      </c>
      <c r="B28" s="9" t="s">
        <v>61</v>
      </c>
      <c r="C28" s="10"/>
      <c r="D28" s="10"/>
      <c r="E28" s="10"/>
      <c r="F28" s="10"/>
      <c r="G28" s="10"/>
      <c r="H28" s="10"/>
      <c r="I28" s="10"/>
      <c r="J28" s="32"/>
      <c r="K28" s="32"/>
      <c r="L28" s="10">
        <v>20</v>
      </c>
      <c r="M28" s="31"/>
      <c r="N28" s="10"/>
      <c r="O28" s="31"/>
      <c r="P28" s="10"/>
      <c r="Q28" s="10"/>
      <c r="R28" s="10"/>
      <c r="S28" s="6">
        <f t="shared" si="0"/>
        <v>20</v>
      </c>
    </row>
    <row r="29" spans="1:20" x14ac:dyDescent="0.2">
      <c r="A29" s="41" t="s">
        <v>68</v>
      </c>
      <c r="B29" s="9" t="s">
        <v>61</v>
      </c>
      <c r="C29" s="10"/>
      <c r="D29" s="10"/>
      <c r="E29" s="10"/>
      <c r="F29" s="10"/>
      <c r="G29" s="10"/>
      <c r="H29" s="10"/>
      <c r="I29" s="10"/>
      <c r="J29" s="33"/>
      <c r="K29" s="33"/>
      <c r="L29" s="10"/>
      <c r="M29" s="31"/>
      <c r="N29" s="10"/>
      <c r="O29" s="33"/>
      <c r="P29" s="10"/>
      <c r="Q29" s="10"/>
      <c r="R29" s="10"/>
      <c r="S29" s="6">
        <f t="shared" si="0"/>
        <v>0</v>
      </c>
    </row>
    <row r="30" spans="1:20" x14ac:dyDescent="0.2">
      <c r="A30" s="41" t="s">
        <v>68</v>
      </c>
      <c r="B30" s="9" t="s">
        <v>61</v>
      </c>
      <c r="C30" s="10"/>
      <c r="D30" s="10"/>
      <c r="E30" s="10"/>
      <c r="F30" s="10"/>
      <c r="G30" s="10"/>
      <c r="H30" s="10"/>
      <c r="I30" s="10"/>
      <c r="J30" s="30"/>
      <c r="K30" s="30"/>
      <c r="L30" s="10"/>
      <c r="M30" s="31"/>
      <c r="N30" s="10"/>
      <c r="O30" s="31"/>
      <c r="P30" s="10"/>
      <c r="Q30" s="10"/>
      <c r="R30" s="10"/>
      <c r="S30" s="6">
        <f t="shared" si="0"/>
        <v>0</v>
      </c>
    </row>
    <row r="31" spans="1:20" x14ac:dyDescent="0.2">
      <c r="A31" s="41" t="s">
        <v>68</v>
      </c>
      <c r="B31" s="9" t="s">
        <v>61</v>
      </c>
      <c r="C31" s="10"/>
      <c r="D31" s="10"/>
      <c r="E31" s="10"/>
      <c r="F31" s="10"/>
      <c r="G31" s="10"/>
      <c r="H31" s="10"/>
      <c r="I31" s="10"/>
      <c r="J31" s="30"/>
      <c r="K31" s="30"/>
      <c r="L31" s="10"/>
      <c r="M31" s="31"/>
      <c r="N31" s="10"/>
      <c r="O31" s="31"/>
      <c r="P31" s="10"/>
      <c r="Q31" s="10"/>
      <c r="R31" s="10"/>
      <c r="S31" s="6">
        <f t="shared" si="0"/>
        <v>0</v>
      </c>
    </row>
    <row r="32" spans="1:20" x14ac:dyDescent="0.2">
      <c r="A32" s="41" t="s">
        <v>68</v>
      </c>
      <c r="B32" s="9" t="s">
        <v>61</v>
      </c>
      <c r="C32" s="10"/>
      <c r="D32" s="10"/>
      <c r="E32" s="10"/>
      <c r="F32" s="10"/>
      <c r="G32" s="10"/>
      <c r="H32" s="10"/>
      <c r="I32" s="10"/>
      <c r="J32" s="32"/>
      <c r="K32" s="32"/>
      <c r="L32" s="10"/>
      <c r="M32" s="31"/>
      <c r="N32" s="10"/>
      <c r="O32" s="31"/>
      <c r="P32" s="10"/>
      <c r="Q32" s="10"/>
      <c r="R32" s="10"/>
      <c r="S32" s="6">
        <f t="shared" si="0"/>
        <v>0</v>
      </c>
    </row>
    <row r="33" spans="1:20" x14ac:dyDescent="0.2">
      <c r="A33" s="41" t="s">
        <v>68</v>
      </c>
      <c r="B33" s="9" t="s">
        <v>61</v>
      </c>
      <c r="C33" s="10"/>
      <c r="D33" s="10"/>
      <c r="E33" s="10"/>
      <c r="F33" s="10"/>
      <c r="G33" s="10"/>
      <c r="H33" s="10"/>
      <c r="I33" s="10"/>
      <c r="J33" s="30"/>
      <c r="K33" s="30"/>
      <c r="L33" s="10"/>
      <c r="M33" s="31"/>
      <c r="N33" s="10"/>
      <c r="O33" s="31"/>
      <c r="P33" s="10"/>
      <c r="Q33" s="10"/>
      <c r="R33" s="10"/>
      <c r="S33" s="6">
        <f t="shared" si="0"/>
        <v>0</v>
      </c>
    </row>
    <row r="34" spans="1:20" x14ac:dyDescent="0.2">
      <c r="A34" s="41" t="s">
        <v>68</v>
      </c>
      <c r="B34" s="9" t="s">
        <v>61</v>
      </c>
      <c r="C34" s="7"/>
      <c r="D34" s="7"/>
      <c r="E34" s="7"/>
      <c r="F34" s="7"/>
      <c r="G34" s="7"/>
      <c r="H34" s="7"/>
      <c r="I34" s="10"/>
      <c r="J34" s="30"/>
      <c r="K34" s="30"/>
      <c r="L34" s="10"/>
      <c r="M34" s="31"/>
      <c r="N34" s="7"/>
      <c r="O34" s="31"/>
      <c r="P34" s="7"/>
      <c r="Q34" s="7"/>
      <c r="R34" s="7"/>
      <c r="S34" s="6">
        <f t="shared" si="0"/>
        <v>0</v>
      </c>
    </row>
    <row r="35" spans="1:20" x14ac:dyDescent="0.2">
      <c r="A35" s="41" t="s">
        <v>68</v>
      </c>
      <c r="B35" s="9" t="s">
        <v>61</v>
      </c>
      <c r="C35" s="10"/>
      <c r="D35" s="10"/>
      <c r="E35" s="10"/>
      <c r="F35" s="10"/>
      <c r="G35" s="10"/>
      <c r="H35" s="10"/>
      <c r="I35" s="10"/>
      <c r="J35" s="30"/>
      <c r="K35" s="30"/>
      <c r="L35" s="10"/>
      <c r="M35" s="31"/>
      <c r="N35" s="10"/>
      <c r="O35" s="31"/>
      <c r="P35" s="10"/>
      <c r="Q35" s="10"/>
      <c r="R35" s="10"/>
      <c r="S35" s="6">
        <f t="shared" si="0"/>
        <v>0</v>
      </c>
    </row>
    <row r="36" spans="1:20" s="12" customFormat="1" x14ac:dyDescent="0.2">
      <c r="A36" s="41" t="s">
        <v>68</v>
      </c>
      <c r="B36" s="9" t="s">
        <v>61</v>
      </c>
      <c r="C36" s="10"/>
      <c r="D36" s="10"/>
      <c r="E36" s="10"/>
      <c r="F36" s="10"/>
      <c r="G36" s="10"/>
      <c r="H36" s="10"/>
      <c r="I36" s="10"/>
      <c r="J36" s="30"/>
      <c r="K36" s="30"/>
      <c r="L36" s="10"/>
      <c r="M36" s="31"/>
      <c r="N36" s="10"/>
      <c r="O36" s="31"/>
      <c r="P36" s="10"/>
      <c r="Q36" s="10"/>
      <c r="R36" s="10"/>
      <c r="S36" s="6">
        <f t="shared" si="0"/>
        <v>0</v>
      </c>
    </row>
    <row r="37" spans="1:20" x14ac:dyDescent="0.2">
      <c r="A37" s="15" t="s">
        <v>26</v>
      </c>
      <c r="B37" s="5" t="s">
        <v>61</v>
      </c>
      <c r="C37" s="4">
        <f t="shared" ref="C37:S37" si="4">SUM(C24:C36)</f>
        <v>159.33600000000001</v>
      </c>
      <c r="D37" s="4">
        <f t="shared" si="4"/>
        <v>0</v>
      </c>
      <c r="E37" s="4">
        <f t="shared" si="4"/>
        <v>491.78399999999999</v>
      </c>
      <c r="F37" s="4">
        <f t="shared" si="4"/>
        <v>132.90700000000001</v>
      </c>
      <c r="G37" s="4">
        <f t="shared" si="4"/>
        <v>0</v>
      </c>
      <c r="H37" s="4">
        <f t="shared" si="4"/>
        <v>0</v>
      </c>
      <c r="I37" s="4">
        <f t="shared" si="4"/>
        <v>14.647500000000001</v>
      </c>
      <c r="J37" s="4">
        <f t="shared" si="4"/>
        <v>288.25200000000001</v>
      </c>
      <c r="K37" s="4">
        <f t="shared" si="4"/>
        <v>506.149</v>
      </c>
      <c r="L37" s="4">
        <f t="shared" si="4"/>
        <v>1888.8340000000001</v>
      </c>
      <c r="M37" s="4">
        <f t="shared" si="4"/>
        <v>1591.9770000000001</v>
      </c>
      <c r="N37" s="4">
        <f t="shared" si="4"/>
        <v>131.184</v>
      </c>
      <c r="O37" s="4">
        <f t="shared" si="4"/>
        <v>0</v>
      </c>
      <c r="P37" s="4">
        <f t="shared" si="4"/>
        <v>0</v>
      </c>
      <c r="Q37" s="4">
        <f t="shared" si="4"/>
        <v>0</v>
      </c>
      <c r="R37" s="4">
        <f t="shared" si="4"/>
        <v>196.477</v>
      </c>
      <c r="S37" s="4">
        <f t="shared" si="4"/>
        <v>5401.5474999999997</v>
      </c>
    </row>
    <row r="38" spans="1:20" s="35" customFormat="1" ht="15" customHeight="1" x14ac:dyDescent="0.2">
      <c r="A38" s="8" t="s">
        <v>33</v>
      </c>
      <c r="B38" s="9" t="s">
        <v>34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>
        <f t="shared" si="0"/>
        <v>0</v>
      </c>
    </row>
    <row r="39" spans="1:20" x14ac:dyDescent="0.2">
      <c r="A39" s="67" t="s">
        <v>63</v>
      </c>
      <c r="B39" s="68"/>
      <c r="C39" s="27">
        <f>C18+C22+C37</f>
        <v>1415.501</v>
      </c>
      <c r="D39" s="27">
        <f t="shared" ref="D39:R39" si="5">D18+D22+D37</f>
        <v>1271.069</v>
      </c>
      <c r="E39" s="27">
        <f t="shared" si="5"/>
        <v>1806.1239999999998</v>
      </c>
      <c r="F39" s="27">
        <f t="shared" si="5"/>
        <v>1592.8810000000001</v>
      </c>
      <c r="G39" s="27">
        <f t="shared" si="5"/>
        <v>11.744999999999999</v>
      </c>
      <c r="H39" s="27">
        <f t="shared" si="5"/>
        <v>1349.3440000000001</v>
      </c>
      <c r="I39" s="27">
        <f t="shared" si="5"/>
        <v>1434.7645</v>
      </c>
      <c r="J39" s="27">
        <f t="shared" si="5"/>
        <v>2124.7440000000001</v>
      </c>
      <c r="K39" s="27">
        <f t="shared" si="5"/>
        <v>1936.9</v>
      </c>
      <c r="L39" s="27">
        <f t="shared" si="5"/>
        <v>1897.9280000000001</v>
      </c>
      <c r="M39" s="27">
        <f t="shared" si="5"/>
        <v>3140.902</v>
      </c>
      <c r="N39" s="27">
        <f t="shared" si="5"/>
        <v>1586.7499999999998</v>
      </c>
      <c r="O39" s="27">
        <f t="shared" si="5"/>
        <v>1416.5919999999999</v>
      </c>
      <c r="P39" s="27">
        <f t="shared" si="5"/>
        <v>1145.5739999999998</v>
      </c>
      <c r="Q39" s="27">
        <f t="shared" si="5"/>
        <v>1854.2230000000002</v>
      </c>
      <c r="R39" s="27">
        <f t="shared" si="5"/>
        <v>1867.056</v>
      </c>
      <c r="S39" s="27">
        <f t="shared" si="0"/>
        <v>25852.097500000003</v>
      </c>
    </row>
    <row r="40" spans="1:20" x14ac:dyDescent="0.2">
      <c r="A40" s="73" t="s">
        <v>56</v>
      </c>
      <c r="B40" s="74"/>
      <c r="C40" s="34">
        <f>C15+C18+C22+C37+C38</f>
        <v>1491.701</v>
      </c>
      <c r="D40" s="34">
        <f t="shared" ref="D40:R40" si="6">D15+D18+D22+D37+D38</f>
        <v>1347.269</v>
      </c>
      <c r="E40" s="34">
        <f t="shared" si="6"/>
        <v>1882.3240000000001</v>
      </c>
      <c r="F40" s="34">
        <f t="shared" si="6"/>
        <v>1669.0810000000001</v>
      </c>
      <c r="G40" s="34">
        <f t="shared" si="6"/>
        <v>11.744999999999999</v>
      </c>
      <c r="H40" s="34">
        <f t="shared" si="6"/>
        <v>1425.5440000000001</v>
      </c>
      <c r="I40" s="34">
        <f t="shared" si="6"/>
        <v>1510.9645</v>
      </c>
      <c r="J40" s="34">
        <f t="shared" si="6"/>
        <v>2302.6440000000002</v>
      </c>
      <c r="K40" s="34">
        <f t="shared" si="6"/>
        <v>2013.1</v>
      </c>
      <c r="L40" s="34">
        <f t="shared" si="6"/>
        <v>2075.828</v>
      </c>
      <c r="M40" s="34">
        <f t="shared" si="6"/>
        <v>3217.1019999999999</v>
      </c>
      <c r="N40" s="34">
        <f t="shared" si="6"/>
        <v>1662.9499999999998</v>
      </c>
      <c r="O40" s="34">
        <f t="shared" si="6"/>
        <v>1492.7919999999999</v>
      </c>
      <c r="P40" s="34">
        <f t="shared" si="6"/>
        <v>1221.7739999999999</v>
      </c>
      <c r="Q40" s="34">
        <f t="shared" si="6"/>
        <v>1930.4230000000002</v>
      </c>
      <c r="R40" s="34">
        <f t="shared" si="6"/>
        <v>2044.9560000000001</v>
      </c>
      <c r="S40" s="36">
        <f t="shared" si="0"/>
        <v>27300.197500000002</v>
      </c>
    </row>
    <row r="41" spans="1:20" x14ac:dyDescent="0.2">
      <c r="A41" s="75" t="s">
        <v>64</v>
      </c>
      <c r="B41" s="5" t="s">
        <v>30</v>
      </c>
      <c r="C41" s="4">
        <f t="shared" ref="C41:Q41" si="7">C40+C14</f>
        <v>2287.65</v>
      </c>
      <c r="D41" s="4">
        <f t="shared" si="7"/>
        <v>1478.9690000000001</v>
      </c>
      <c r="E41" s="4">
        <f t="shared" si="7"/>
        <v>2590.1239999999998</v>
      </c>
      <c r="F41" s="4">
        <f t="shared" si="7"/>
        <v>1987.9810000000002</v>
      </c>
      <c r="G41" s="4">
        <f t="shared" si="7"/>
        <v>5272.3450000000003</v>
      </c>
      <c r="H41" s="4">
        <f t="shared" si="7"/>
        <v>1509.644</v>
      </c>
      <c r="I41" s="4">
        <f t="shared" si="7"/>
        <v>2792.8645000000001</v>
      </c>
      <c r="J41" s="4">
        <f t="shared" si="7"/>
        <v>3512.9745400000002</v>
      </c>
      <c r="K41" s="4">
        <f t="shared" si="7"/>
        <v>2627.7</v>
      </c>
      <c r="L41" s="4">
        <f t="shared" si="7"/>
        <v>6767.2279999999992</v>
      </c>
      <c r="M41" s="4">
        <f t="shared" si="7"/>
        <v>3977.7019999999998</v>
      </c>
      <c r="N41" s="4">
        <f t="shared" si="7"/>
        <v>1986.85</v>
      </c>
      <c r="O41" s="4">
        <f t="shared" si="7"/>
        <v>2560.8919999999998</v>
      </c>
      <c r="P41" s="4">
        <f t="shared" si="7"/>
        <v>1633.174</v>
      </c>
      <c r="Q41" s="4">
        <f t="shared" si="7"/>
        <v>2876.8230000000003</v>
      </c>
      <c r="R41" s="4">
        <f>R40+R14</f>
        <v>3000.9560000000001</v>
      </c>
      <c r="S41" s="4">
        <f t="shared" si="0"/>
        <v>46863.877039999999</v>
      </c>
      <c r="T41" s="12"/>
    </row>
    <row r="42" spans="1:20" x14ac:dyDescent="0.2">
      <c r="A42" s="76"/>
      <c r="B42" s="1" t="s">
        <v>55</v>
      </c>
      <c r="C42" s="3"/>
      <c r="D42" s="3"/>
      <c r="E42" s="3"/>
      <c r="F42" s="3"/>
      <c r="G42" s="3">
        <v>756.47154999999998</v>
      </c>
      <c r="H42" s="3"/>
      <c r="I42" s="3"/>
      <c r="J42" s="3">
        <v>6.2694599999999996</v>
      </c>
      <c r="K42" s="3">
        <v>25.049379999999999</v>
      </c>
      <c r="L42" s="3">
        <v>172.98344</v>
      </c>
      <c r="M42" s="3"/>
      <c r="N42" s="3"/>
      <c r="O42" s="3">
        <v>106.72526999999999</v>
      </c>
      <c r="P42" s="3"/>
      <c r="Q42" s="3"/>
      <c r="R42" s="3"/>
      <c r="S42" s="2">
        <f t="shared" si="0"/>
        <v>1067.4991</v>
      </c>
    </row>
    <row r="43" spans="1:20" x14ac:dyDescent="0.2">
      <c r="A43" s="77"/>
      <c r="B43" s="5" t="s">
        <v>25</v>
      </c>
      <c r="C43" s="4">
        <f t="shared" ref="C43:R43" si="8">C41+C42</f>
        <v>2287.65</v>
      </c>
      <c r="D43" s="4">
        <f t="shared" si="8"/>
        <v>1478.9690000000001</v>
      </c>
      <c r="E43" s="4">
        <f t="shared" si="8"/>
        <v>2590.1239999999998</v>
      </c>
      <c r="F43" s="4">
        <f t="shared" si="8"/>
        <v>1987.9810000000002</v>
      </c>
      <c r="G43" s="4">
        <f t="shared" si="8"/>
        <v>6028.8165500000005</v>
      </c>
      <c r="H43" s="4">
        <f t="shared" si="8"/>
        <v>1509.644</v>
      </c>
      <c r="I43" s="4">
        <f t="shared" si="8"/>
        <v>2792.8645000000001</v>
      </c>
      <c r="J43" s="4">
        <f t="shared" si="8"/>
        <v>3519.2440000000001</v>
      </c>
      <c r="K43" s="4">
        <f t="shared" si="8"/>
        <v>2652.7493799999997</v>
      </c>
      <c r="L43" s="4">
        <f t="shared" si="8"/>
        <v>6940.2114399999991</v>
      </c>
      <c r="M43" s="4">
        <f t="shared" si="8"/>
        <v>3977.7019999999998</v>
      </c>
      <c r="N43" s="4">
        <f t="shared" si="8"/>
        <v>1986.85</v>
      </c>
      <c r="O43" s="4">
        <f t="shared" si="8"/>
        <v>2667.6172699999997</v>
      </c>
      <c r="P43" s="4">
        <f t="shared" si="8"/>
        <v>1633.174</v>
      </c>
      <c r="Q43" s="4">
        <f t="shared" si="8"/>
        <v>2876.8230000000003</v>
      </c>
      <c r="R43" s="4">
        <f t="shared" si="8"/>
        <v>3000.9560000000001</v>
      </c>
      <c r="S43" s="4">
        <f t="shared" si="0"/>
        <v>47931.37614</v>
      </c>
      <c r="T43" s="12"/>
    </row>
    <row r="44" spans="1:20" x14ac:dyDescent="0.2">
      <c r="A44" s="70" t="s">
        <v>67</v>
      </c>
      <c r="B44" s="38" t="s">
        <v>51</v>
      </c>
      <c r="C44" s="25">
        <v>7.8479999999999999</v>
      </c>
      <c r="D44" s="25">
        <v>6.2560000000000002</v>
      </c>
      <c r="E44" s="25">
        <v>16.603000000000002</v>
      </c>
      <c r="F44" s="25">
        <v>12.808999999999999</v>
      </c>
      <c r="G44" s="25">
        <v>95.549000000000007</v>
      </c>
      <c r="H44" s="25">
        <v>6.867</v>
      </c>
      <c r="I44" s="25">
        <v>23.73</v>
      </c>
      <c r="J44" s="25">
        <v>38.167999999999999</v>
      </c>
      <c r="K44" s="25">
        <v>20.75</v>
      </c>
      <c r="L44" s="25">
        <v>73.983999999999995</v>
      </c>
      <c r="M44" s="25">
        <v>16.067</v>
      </c>
      <c r="N44" s="25">
        <v>15.993</v>
      </c>
      <c r="O44" s="25">
        <v>28.413</v>
      </c>
      <c r="P44" s="25">
        <v>10.366</v>
      </c>
      <c r="Q44" s="25">
        <v>35.168999999999997</v>
      </c>
      <c r="R44" s="25">
        <v>29.116</v>
      </c>
      <c r="S44" s="2">
        <f t="shared" si="0"/>
        <v>437.68799999999993</v>
      </c>
    </row>
    <row r="45" spans="1:20" x14ac:dyDescent="0.2">
      <c r="A45" s="71"/>
      <c r="B45" s="38" t="s">
        <v>65</v>
      </c>
      <c r="C45" s="3"/>
      <c r="D45" s="3"/>
      <c r="E45" s="3">
        <v>253.66300000000001</v>
      </c>
      <c r="F45" s="3"/>
      <c r="G45" s="3"/>
      <c r="H45" s="3"/>
      <c r="I45" s="3"/>
      <c r="J45" s="3"/>
      <c r="K45" s="3"/>
      <c r="L45" s="3"/>
      <c r="M45" s="3"/>
      <c r="N45" s="3">
        <v>253.66300000000001</v>
      </c>
      <c r="O45" s="3"/>
      <c r="P45" s="3"/>
      <c r="Q45" s="3"/>
      <c r="R45" s="3"/>
      <c r="S45" s="2">
        <f t="shared" si="0"/>
        <v>507.32600000000002</v>
      </c>
    </row>
    <row r="46" spans="1:20" x14ac:dyDescent="0.2">
      <c r="A46" s="72"/>
      <c r="B46" s="39" t="s">
        <v>66</v>
      </c>
      <c r="C46" s="40">
        <f>C45+C44</f>
        <v>7.8479999999999999</v>
      </c>
      <c r="D46" s="40">
        <f t="shared" ref="D46:R46" si="9">D45+D44</f>
        <v>6.2560000000000002</v>
      </c>
      <c r="E46" s="40">
        <f t="shared" si="9"/>
        <v>270.26600000000002</v>
      </c>
      <c r="F46" s="40">
        <f t="shared" si="9"/>
        <v>12.808999999999999</v>
      </c>
      <c r="G46" s="40">
        <f t="shared" si="9"/>
        <v>95.549000000000007</v>
      </c>
      <c r="H46" s="40">
        <f t="shared" si="9"/>
        <v>6.867</v>
      </c>
      <c r="I46" s="40">
        <f t="shared" si="9"/>
        <v>23.73</v>
      </c>
      <c r="J46" s="40">
        <f t="shared" si="9"/>
        <v>38.167999999999999</v>
      </c>
      <c r="K46" s="40">
        <f t="shared" si="9"/>
        <v>20.75</v>
      </c>
      <c r="L46" s="40">
        <f t="shared" si="9"/>
        <v>73.983999999999995</v>
      </c>
      <c r="M46" s="40">
        <f t="shared" si="9"/>
        <v>16.067</v>
      </c>
      <c r="N46" s="40">
        <f t="shared" si="9"/>
        <v>269.65600000000001</v>
      </c>
      <c r="O46" s="40">
        <f t="shared" si="9"/>
        <v>28.413</v>
      </c>
      <c r="P46" s="40">
        <f t="shared" si="9"/>
        <v>10.366</v>
      </c>
      <c r="Q46" s="40">
        <f t="shared" si="9"/>
        <v>35.168999999999997</v>
      </c>
      <c r="R46" s="40">
        <f t="shared" si="9"/>
        <v>29.116</v>
      </c>
      <c r="S46" s="40">
        <f t="shared" si="0"/>
        <v>945.01400000000001</v>
      </c>
    </row>
    <row r="47" spans="1:20" x14ac:dyDescent="0.2">
      <c r="D47" s="16"/>
    </row>
  </sheetData>
  <mergeCells count="7">
    <mergeCell ref="A1:S1"/>
    <mergeCell ref="A14:B14"/>
    <mergeCell ref="A39:B39"/>
    <mergeCell ref="D2:E2"/>
    <mergeCell ref="A44:A46"/>
    <mergeCell ref="A40:B40"/>
    <mergeCell ref="A41:A43"/>
  </mergeCells>
  <pageMargins left="0.19685039370078741" right="0.19685039370078741" top="0.98425196850393704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workbookViewId="0">
      <pane xSplit="1" ySplit="4" topLeftCell="G5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defaultRowHeight="12.75" x14ac:dyDescent="0.2"/>
  <cols>
    <col min="1" max="1" width="20.42578125" customWidth="1"/>
    <col min="2" max="2" width="23.85546875" customWidth="1"/>
    <col min="3" max="3" width="10.85546875" customWidth="1"/>
    <col min="4" max="4" width="10.7109375" customWidth="1"/>
    <col min="5" max="5" width="10.85546875" customWidth="1"/>
    <col min="6" max="6" width="10.7109375" customWidth="1"/>
    <col min="7" max="7" width="11.7109375" customWidth="1"/>
    <col min="8" max="8" width="10.85546875" customWidth="1"/>
    <col min="9" max="9" width="11" customWidth="1"/>
    <col min="10" max="10" width="12" customWidth="1"/>
    <col min="11" max="11" width="10.7109375" customWidth="1"/>
    <col min="12" max="12" width="12" customWidth="1"/>
    <col min="13" max="13" width="11" customWidth="1"/>
    <col min="14" max="14" width="10.7109375" customWidth="1"/>
    <col min="15" max="15" width="11.5703125" customWidth="1"/>
    <col min="16" max="16" width="10.7109375" customWidth="1"/>
    <col min="17" max="17" width="10.85546875" customWidth="1"/>
    <col min="18" max="18" width="11.140625" customWidth="1"/>
    <col min="19" max="19" width="13.42578125" customWidth="1"/>
    <col min="20" max="20" width="12" bestFit="1" customWidth="1"/>
  </cols>
  <sheetData>
    <row r="1" spans="1:19" x14ac:dyDescent="0.2">
      <c r="A1" s="65" t="s">
        <v>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x14ac:dyDescent="0.2">
      <c r="A2" s="44"/>
      <c r="B2" s="44"/>
      <c r="C2" s="18"/>
      <c r="D2" s="69"/>
      <c r="E2" s="69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x14ac:dyDescent="0.2">
      <c r="S3" t="s">
        <v>23</v>
      </c>
    </row>
    <row r="4" spans="1:19" ht="24" x14ac:dyDescent="0.2">
      <c r="A4" s="28" t="s">
        <v>28</v>
      </c>
      <c r="B4" s="29" t="s">
        <v>29</v>
      </c>
      <c r="C4" s="43" t="s">
        <v>0</v>
      </c>
      <c r="D4" s="43" t="s">
        <v>1</v>
      </c>
      <c r="E4" s="43" t="s">
        <v>2</v>
      </c>
      <c r="F4" s="43" t="s">
        <v>3</v>
      </c>
      <c r="G4" s="43" t="s">
        <v>4</v>
      </c>
      <c r="H4" s="43" t="s">
        <v>5</v>
      </c>
      <c r="I4" s="43" t="s">
        <v>6</v>
      </c>
      <c r="J4" s="43" t="s">
        <v>7</v>
      </c>
      <c r="K4" s="43" t="s">
        <v>8</v>
      </c>
      <c r="L4" s="43" t="s">
        <v>9</v>
      </c>
      <c r="M4" s="43" t="s">
        <v>10</v>
      </c>
      <c r="N4" s="43" t="s">
        <v>11</v>
      </c>
      <c r="O4" s="43" t="s">
        <v>12</v>
      </c>
      <c r="P4" s="43" t="s">
        <v>13</v>
      </c>
      <c r="Q4" s="43" t="s">
        <v>14</v>
      </c>
      <c r="R4" s="43" t="s">
        <v>15</v>
      </c>
      <c r="S4" s="26" t="s">
        <v>16</v>
      </c>
    </row>
    <row r="5" spans="1:19" s="19" customFormat="1" ht="13.5" customHeight="1" x14ac:dyDescent="0.2">
      <c r="A5" s="21" t="s">
        <v>38</v>
      </c>
      <c r="B5" s="22" t="s">
        <v>31</v>
      </c>
      <c r="C5" s="23">
        <v>29.6</v>
      </c>
      <c r="D5" s="23">
        <v>11.5</v>
      </c>
      <c r="E5" s="23">
        <v>75</v>
      </c>
      <c r="F5" s="24">
        <v>17.100000000000001</v>
      </c>
      <c r="G5" s="24">
        <v>1499</v>
      </c>
      <c r="H5" s="24">
        <v>19.5</v>
      </c>
      <c r="I5" s="24">
        <v>34</v>
      </c>
      <c r="J5" s="24">
        <v>120.1</v>
      </c>
      <c r="K5" s="24">
        <v>36.4</v>
      </c>
      <c r="L5" s="24">
        <v>2883</v>
      </c>
      <c r="M5" s="24">
        <v>26.3</v>
      </c>
      <c r="N5" s="24">
        <v>27.1</v>
      </c>
      <c r="O5" s="24">
        <v>155</v>
      </c>
      <c r="P5" s="24">
        <v>58.4</v>
      </c>
      <c r="Q5" s="24">
        <v>343</v>
      </c>
      <c r="R5" s="24">
        <v>31.3</v>
      </c>
      <c r="S5" s="6">
        <f t="shared" ref="S5:S46" si="0">SUM(C5:R5)</f>
        <v>5366.3</v>
      </c>
    </row>
    <row r="6" spans="1:19" s="19" customFormat="1" ht="13.5" customHeight="1" x14ac:dyDescent="0.2">
      <c r="A6" s="21" t="s">
        <v>39</v>
      </c>
      <c r="B6" s="22" t="s">
        <v>17</v>
      </c>
      <c r="C6" s="23"/>
      <c r="D6" s="23"/>
      <c r="E6" s="23">
        <v>2.2000000000000002</v>
      </c>
      <c r="F6" s="24"/>
      <c r="G6" s="24"/>
      <c r="H6" s="24">
        <v>7.4</v>
      </c>
      <c r="I6" s="24">
        <v>5.7</v>
      </c>
      <c r="J6" s="24">
        <v>7.5</v>
      </c>
      <c r="K6" s="24">
        <v>5.5</v>
      </c>
      <c r="L6" s="24"/>
      <c r="M6" s="24"/>
      <c r="N6" s="24">
        <v>1</v>
      </c>
      <c r="O6" s="24">
        <v>14</v>
      </c>
      <c r="P6" s="24">
        <v>2.2999999999999998</v>
      </c>
      <c r="Q6" s="24"/>
      <c r="R6" s="24">
        <v>0.5</v>
      </c>
      <c r="S6" s="6">
        <f t="shared" si="0"/>
        <v>46.099999999999994</v>
      </c>
    </row>
    <row r="7" spans="1:19" s="19" customFormat="1" ht="13.5" customHeight="1" x14ac:dyDescent="0.2">
      <c r="A7" s="21" t="s">
        <v>40</v>
      </c>
      <c r="B7" s="22" t="s">
        <v>18</v>
      </c>
      <c r="C7" s="23">
        <v>23.8</v>
      </c>
      <c r="D7" s="23">
        <v>6.2</v>
      </c>
      <c r="E7" s="23">
        <v>46.6</v>
      </c>
      <c r="F7" s="24">
        <v>9.3000000000000007</v>
      </c>
      <c r="G7" s="24">
        <v>134.1</v>
      </c>
      <c r="H7" s="24">
        <v>6</v>
      </c>
      <c r="I7" s="24">
        <v>93.3</v>
      </c>
      <c r="J7" s="24">
        <v>36.799999999999997</v>
      </c>
      <c r="K7" s="24">
        <v>58.6</v>
      </c>
      <c r="L7" s="24">
        <v>518.4</v>
      </c>
      <c r="M7" s="24">
        <v>37.299999999999997</v>
      </c>
      <c r="N7" s="24">
        <v>50.8</v>
      </c>
      <c r="O7" s="24">
        <v>59.1</v>
      </c>
      <c r="P7" s="24">
        <v>12.7</v>
      </c>
      <c r="Q7" s="24">
        <v>26.8</v>
      </c>
      <c r="R7" s="24">
        <v>44.7</v>
      </c>
      <c r="S7" s="6">
        <f t="shared" si="0"/>
        <v>1164.5</v>
      </c>
    </row>
    <row r="8" spans="1:19" s="19" customFormat="1" ht="13.5" customHeight="1" x14ac:dyDescent="0.2">
      <c r="A8" s="21" t="s">
        <v>41</v>
      </c>
      <c r="B8" s="22" t="s">
        <v>52</v>
      </c>
      <c r="C8" s="23">
        <v>282.54899999999998</v>
      </c>
      <c r="D8" s="23">
        <v>100</v>
      </c>
      <c r="E8" s="23">
        <v>450</v>
      </c>
      <c r="F8" s="24">
        <v>141</v>
      </c>
      <c r="G8" s="24">
        <v>3523</v>
      </c>
      <c r="H8" s="24">
        <v>50</v>
      </c>
      <c r="I8" s="24">
        <v>565.70000000000005</v>
      </c>
      <c r="J8" s="24">
        <v>865.2</v>
      </c>
      <c r="K8" s="24">
        <v>499.1</v>
      </c>
      <c r="L8" s="24">
        <v>1030</v>
      </c>
      <c r="M8" s="24">
        <v>183</v>
      </c>
      <c r="N8" s="24">
        <v>220</v>
      </c>
      <c r="O8" s="24">
        <v>700</v>
      </c>
      <c r="P8" s="24">
        <v>300</v>
      </c>
      <c r="Q8" s="24">
        <v>430</v>
      </c>
      <c r="R8" s="24">
        <v>700</v>
      </c>
      <c r="S8" s="6">
        <f t="shared" si="0"/>
        <v>10039.548999999999</v>
      </c>
    </row>
    <row r="9" spans="1:19" s="19" customFormat="1" ht="13.5" customHeight="1" x14ac:dyDescent="0.2">
      <c r="A9" s="21" t="s">
        <v>53</v>
      </c>
      <c r="B9" s="22" t="s">
        <v>54</v>
      </c>
      <c r="C9" s="23">
        <v>324</v>
      </c>
      <c r="D9" s="23"/>
      <c r="E9" s="23">
        <v>65</v>
      </c>
      <c r="F9" s="24">
        <v>10.5</v>
      </c>
      <c r="G9" s="24">
        <v>4.5</v>
      </c>
      <c r="H9" s="24">
        <v>1.2</v>
      </c>
      <c r="I9" s="24">
        <v>463.2</v>
      </c>
      <c r="J9" s="24"/>
      <c r="K9" s="24"/>
      <c r="L9" s="24"/>
      <c r="M9" s="24">
        <v>49</v>
      </c>
      <c r="N9" s="24"/>
      <c r="O9" s="24"/>
      <c r="P9" s="24"/>
      <c r="Q9" s="24">
        <v>11.6</v>
      </c>
      <c r="R9" s="24"/>
      <c r="S9" s="6">
        <f t="shared" si="0"/>
        <v>929</v>
      </c>
    </row>
    <row r="10" spans="1:19" s="19" customFormat="1" ht="13.5" customHeight="1" x14ac:dyDescent="0.2">
      <c r="A10" s="21" t="s">
        <v>42</v>
      </c>
      <c r="B10" s="22" t="s">
        <v>35</v>
      </c>
      <c r="C10" s="23">
        <v>6</v>
      </c>
      <c r="D10" s="23"/>
      <c r="E10" s="24">
        <v>29</v>
      </c>
      <c r="F10" s="24"/>
      <c r="G10" s="24"/>
      <c r="H10" s="24"/>
      <c r="I10" s="24"/>
      <c r="J10" s="24">
        <v>117</v>
      </c>
      <c r="K10" s="24"/>
      <c r="L10" s="24">
        <v>250</v>
      </c>
      <c r="M10" s="24">
        <v>25</v>
      </c>
      <c r="N10" s="24"/>
      <c r="O10" s="24"/>
      <c r="P10" s="24"/>
      <c r="Q10" s="24"/>
      <c r="R10" s="24">
        <v>4.5</v>
      </c>
      <c r="S10" s="6">
        <f t="shared" si="0"/>
        <v>431.5</v>
      </c>
    </row>
    <row r="11" spans="1:19" s="19" customFormat="1" ht="13.5" customHeight="1" x14ac:dyDescent="0.2">
      <c r="A11" s="21" t="s">
        <v>43</v>
      </c>
      <c r="B11" s="22" t="s">
        <v>32</v>
      </c>
      <c r="C11" s="23">
        <v>170</v>
      </c>
      <c r="D11" s="23">
        <v>4</v>
      </c>
      <c r="E11" s="24">
        <v>40</v>
      </c>
      <c r="F11" s="24">
        <v>131</v>
      </c>
      <c r="G11" s="24"/>
      <c r="H11" s="24"/>
      <c r="I11" s="24">
        <v>100</v>
      </c>
      <c r="J11" s="24">
        <v>70</v>
      </c>
      <c r="K11" s="24">
        <v>5</v>
      </c>
      <c r="L11" s="24">
        <v>10</v>
      </c>
      <c r="M11" s="24">
        <v>350</v>
      </c>
      <c r="N11" s="24">
        <v>5</v>
      </c>
      <c r="O11" s="24">
        <v>120</v>
      </c>
      <c r="P11" s="24">
        <v>15</v>
      </c>
      <c r="Q11" s="24">
        <v>20</v>
      </c>
      <c r="R11" s="24">
        <v>150</v>
      </c>
      <c r="S11" s="6">
        <f t="shared" si="0"/>
        <v>1190</v>
      </c>
    </row>
    <row r="12" spans="1:19" s="19" customFormat="1" ht="13.5" customHeight="1" x14ac:dyDescent="0.2">
      <c r="A12" s="21" t="s">
        <v>44</v>
      </c>
      <c r="B12" s="22" t="s">
        <v>36</v>
      </c>
      <c r="C12" s="23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>
        <v>75</v>
      </c>
      <c r="R12" s="24"/>
      <c r="S12" s="6">
        <f t="shared" si="0"/>
        <v>75</v>
      </c>
    </row>
    <row r="13" spans="1:19" s="19" customFormat="1" ht="13.5" customHeight="1" x14ac:dyDescent="0.2">
      <c r="A13" s="21" t="s">
        <v>45</v>
      </c>
      <c r="B13" s="22" t="s">
        <v>37</v>
      </c>
      <c r="C13" s="23">
        <v>12.3</v>
      </c>
      <c r="D13" s="23">
        <v>10</v>
      </c>
      <c r="E13" s="24"/>
      <c r="F13" s="24">
        <v>10</v>
      </c>
      <c r="G13" s="24">
        <v>100</v>
      </c>
      <c r="H13" s="24"/>
      <c r="I13" s="24">
        <v>20</v>
      </c>
      <c r="J13" s="24"/>
      <c r="K13" s="24">
        <v>10</v>
      </c>
      <c r="L13" s="24"/>
      <c r="M13" s="24">
        <v>90</v>
      </c>
      <c r="N13" s="24">
        <v>20</v>
      </c>
      <c r="O13" s="24">
        <v>20</v>
      </c>
      <c r="P13" s="24">
        <v>23</v>
      </c>
      <c r="Q13" s="24">
        <v>40</v>
      </c>
      <c r="R13" s="24">
        <v>25</v>
      </c>
      <c r="S13" s="6">
        <f t="shared" si="0"/>
        <v>380.3</v>
      </c>
    </row>
    <row r="14" spans="1:19" x14ac:dyDescent="0.2">
      <c r="A14" s="66" t="s">
        <v>19</v>
      </c>
      <c r="B14" s="66"/>
      <c r="C14" s="37">
        <f t="shared" ref="C14:S14" si="1">SUM(C5:C13)</f>
        <v>848.24899999999991</v>
      </c>
      <c r="D14" s="37">
        <f t="shared" si="1"/>
        <v>131.69999999999999</v>
      </c>
      <c r="E14" s="37">
        <f t="shared" si="1"/>
        <v>707.8</v>
      </c>
      <c r="F14" s="37">
        <f t="shared" si="1"/>
        <v>318.89999999999998</v>
      </c>
      <c r="G14" s="37">
        <f t="shared" si="1"/>
        <v>5260.6</v>
      </c>
      <c r="H14" s="37">
        <f t="shared" si="1"/>
        <v>84.100000000000009</v>
      </c>
      <c r="I14" s="37">
        <f t="shared" si="1"/>
        <v>1281.9000000000001</v>
      </c>
      <c r="J14" s="37">
        <f t="shared" si="1"/>
        <v>1216.5999999999999</v>
      </c>
      <c r="K14" s="37">
        <f t="shared" si="1"/>
        <v>614.6</v>
      </c>
      <c r="L14" s="37">
        <f t="shared" si="1"/>
        <v>4691.3999999999996</v>
      </c>
      <c r="M14" s="37">
        <f t="shared" si="1"/>
        <v>760.6</v>
      </c>
      <c r="N14" s="37">
        <f t="shared" si="1"/>
        <v>323.89999999999998</v>
      </c>
      <c r="O14" s="37">
        <f t="shared" si="1"/>
        <v>1068.0999999999999</v>
      </c>
      <c r="P14" s="37">
        <f t="shared" si="1"/>
        <v>411.4</v>
      </c>
      <c r="Q14" s="37">
        <f t="shared" si="1"/>
        <v>946.4</v>
      </c>
      <c r="R14" s="37">
        <f t="shared" si="1"/>
        <v>956</v>
      </c>
      <c r="S14" s="37">
        <f t="shared" si="1"/>
        <v>19622.249</v>
      </c>
    </row>
    <row r="15" spans="1:19" x14ac:dyDescent="0.2">
      <c r="A15" s="5" t="s">
        <v>24</v>
      </c>
      <c r="B15" s="5" t="s">
        <v>58</v>
      </c>
      <c r="C15" s="4">
        <v>76.2</v>
      </c>
      <c r="D15" s="4">
        <v>76.2</v>
      </c>
      <c r="E15" s="4">
        <v>76.2</v>
      </c>
      <c r="F15" s="4">
        <v>76.2</v>
      </c>
      <c r="G15" s="4"/>
      <c r="H15" s="4">
        <v>76.2</v>
      </c>
      <c r="I15" s="4">
        <v>76.2</v>
      </c>
      <c r="J15" s="4">
        <v>177.9</v>
      </c>
      <c r="K15" s="4">
        <v>76.2</v>
      </c>
      <c r="L15" s="4">
        <v>177.9</v>
      </c>
      <c r="M15" s="4">
        <v>76.2</v>
      </c>
      <c r="N15" s="4">
        <v>76.2</v>
      </c>
      <c r="O15" s="4">
        <v>76.2</v>
      </c>
      <c r="P15" s="4">
        <v>76.2</v>
      </c>
      <c r="Q15" s="4">
        <v>76.2</v>
      </c>
      <c r="R15" s="4">
        <v>177.9</v>
      </c>
      <c r="S15" s="4">
        <f t="shared" si="0"/>
        <v>1448.1000000000004</v>
      </c>
    </row>
    <row r="16" spans="1:19" s="20" customFormat="1" x14ac:dyDescent="0.2">
      <c r="A16" s="9" t="s">
        <v>46</v>
      </c>
      <c r="B16" s="9" t="s">
        <v>59</v>
      </c>
      <c r="C16" s="10">
        <v>0.96499999999999997</v>
      </c>
      <c r="D16" s="10">
        <v>0.76900000000000002</v>
      </c>
      <c r="E16" s="10">
        <v>2.04</v>
      </c>
      <c r="F16" s="10">
        <v>1.5740000000000001</v>
      </c>
      <c r="G16" s="10">
        <v>11.744999999999999</v>
      </c>
      <c r="H16" s="10">
        <v>0.84399999999999997</v>
      </c>
      <c r="I16" s="10">
        <v>2.9169999999999998</v>
      </c>
      <c r="J16" s="10">
        <v>4.6920000000000002</v>
      </c>
      <c r="K16" s="10">
        <v>2.5510000000000002</v>
      </c>
      <c r="L16" s="10">
        <v>9.0939999999999994</v>
      </c>
      <c r="M16" s="10">
        <v>1.9750000000000001</v>
      </c>
      <c r="N16" s="10">
        <v>1.966</v>
      </c>
      <c r="O16" s="10">
        <v>3.492</v>
      </c>
      <c r="P16" s="10">
        <v>1.274</v>
      </c>
      <c r="Q16" s="10">
        <v>4.3230000000000004</v>
      </c>
      <c r="R16" s="10">
        <v>3.5790000000000002</v>
      </c>
      <c r="S16" s="6">
        <f t="shared" si="0"/>
        <v>53.800000000000004</v>
      </c>
    </row>
    <row r="17" spans="1:20" s="20" customFormat="1" x14ac:dyDescent="0.2">
      <c r="A17" s="9" t="s">
        <v>47</v>
      </c>
      <c r="B17" s="9" t="s">
        <v>59</v>
      </c>
      <c r="C17" s="10">
        <v>1255.2</v>
      </c>
      <c r="D17" s="10">
        <v>1270.3</v>
      </c>
      <c r="E17" s="10">
        <v>1312.3</v>
      </c>
      <c r="F17" s="10">
        <v>1458.4</v>
      </c>
      <c r="G17" s="10"/>
      <c r="H17" s="10">
        <v>1348.5</v>
      </c>
      <c r="I17" s="10">
        <v>1417.2</v>
      </c>
      <c r="J17" s="10">
        <v>1831.8</v>
      </c>
      <c r="K17" s="10">
        <v>1428.2</v>
      </c>
      <c r="L17" s="10"/>
      <c r="M17" s="10">
        <v>1545.3</v>
      </c>
      <c r="N17" s="10">
        <v>1453.6</v>
      </c>
      <c r="O17" s="10">
        <v>1413.1</v>
      </c>
      <c r="P17" s="10">
        <v>1144.3</v>
      </c>
      <c r="Q17" s="10">
        <v>1849.9</v>
      </c>
      <c r="R17" s="10">
        <v>1667</v>
      </c>
      <c r="S17" s="6">
        <f t="shared" si="0"/>
        <v>20395.100000000002</v>
      </c>
    </row>
    <row r="18" spans="1:20" x14ac:dyDescent="0.2">
      <c r="A18" s="5" t="s">
        <v>21</v>
      </c>
      <c r="B18" s="5" t="s">
        <v>59</v>
      </c>
      <c r="C18" s="4">
        <f>C16+C17</f>
        <v>1256.165</v>
      </c>
      <c r="D18" s="4">
        <f t="shared" ref="D18:R18" si="2">D16+D17</f>
        <v>1271.069</v>
      </c>
      <c r="E18" s="4">
        <f t="shared" si="2"/>
        <v>1314.34</v>
      </c>
      <c r="F18" s="4">
        <f t="shared" si="2"/>
        <v>1459.9740000000002</v>
      </c>
      <c r="G18" s="4">
        <f t="shared" si="2"/>
        <v>11.744999999999999</v>
      </c>
      <c r="H18" s="4">
        <f t="shared" si="2"/>
        <v>1349.3440000000001</v>
      </c>
      <c r="I18" s="4">
        <f t="shared" si="2"/>
        <v>1420.117</v>
      </c>
      <c r="J18" s="4">
        <f t="shared" si="2"/>
        <v>1836.492</v>
      </c>
      <c r="K18" s="4">
        <f t="shared" si="2"/>
        <v>1430.751</v>
      </c>
      <c r="L18" s="4">
        <f t="shared" si="2"/>
        <v>9.0939999999999994</v>
      </c>
      <c r="M18" s="4">
        <f t="shared" si="2"/>
        <v>1547.2749999999999</v>
      </c>
      <c r="N18" s="4">
        <f t="shared" si="2"/>
        <v>1455.5659999999998</v>
      </c>
      <c r="O18" s="4">
        <f t="shared" si="2"/>
        <v>1416.5919999999999</v>
      </c>
      <c r="P18" s="4">
        <f t="shared" si="2"/>
        <v>1145.5739999999998</v>
      </c>
      <c r="Q18" s="4">
        <f t="shared" si="2"/>
        <v>1854.2230000000002</v>
      </c>
      <c r="R18" s="4">
        <f t="shared" si="2"/>
        <v>1670.579</v>
      </c>
      <c r="S18" s="4">
        <f t="shared" si="0"/>
        <v>20448.900000000001</v>
      </c>
    </row>
    <row r="19" spans="1:20" x14ac:dyDescent="0.2">
      <c r="A19" s="9" t="s">
        <v>48</v>
      </c>
      <c r="B19" s="9" t="s">
        <v>60</v>
      </c>
      <c r="C19" s="10"/>
      <c r="D19" s="10"/>
      <c r="E19" s="10"/>
      <c r="F19" s="10"/>
      <c r="G19" s="10"/>
      <c r="H19" s="10"/>
      <c r="I19" s="10"/>
      <c r="J19" s="10"/>
      <c r="K19" s="10"/>
      <c r="L19" s="10">
        <v>11.5</v>
      </c>
      <c r="M19" s="10">
        <v>1.65</v>
      </c>
      <c r="N19" s="10"/>
      <c r="O19" s="10"/>
      <c r="P19" s="10"/>
      <c r="Q19" s="10"/>
      <c r="R19" s="10"/>
      <c r="S19" s="6">
        <f t="shared" si="0"/>
        <v>13.15</v>
      </c>
    </row>
    <row r="20" spans="1:20" x14ac:dyDescent="0.2">
      <c r="A20" s="9" t="s">
        <v>49</v>
      </c>
      <c r="B20" s="9" t="s">
        <v>60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6">
        <f t="shared" si="0"/>
        <v>0</v>
      </c>
    </row>
    <row r="21" spans="1:20" x14ac:dyDescent="0.2">
      <c r="A21" s="9" t="s">
        <v>50</v>
      </c>
      <c r="B21" s="9" t="s">
        <v>60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6">
        <f t="shared" si="0"/>
        <v>0</v>
      </c>
    </row>
    <row r="22" spans="1:20" x14ac:dyDescent="0.2">
      <c r="A22" s="15" t="s">
        <v>27</v>
      </c>
      <c r="B22" s="5" t="s">
        <v>60</v>
      </c>
      <c r="C22" s="4">
        <f t="shared" ref="C22:R22" si="3">C19+C20+C21</f>
        <v>0</v>
      </c>
      <c r="D22" s="4">
        <f t="shared" si="3"/>
        <v>0</v>
      </c>
      <c r="E22" s="4">
        <f t="shared" si="3"/>
        <v>0</v>
      </c>
      <c r="F22" s="4">
        <f t="shared" si="3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0</v>
      </c>
      <c r="K22" s="4">
        <f t="shared" si="3"/>
        <v>0</v>
      </c>
      <c r="L22" s="4">
        <f t="shared" si="3"/>
        <v>11.5</v>
      </c>
      <c r="M22" s="4">
        <f t="shared" si="3"/>
        <v>1.65</v>
      </c>
      <c r="N22" s="4">
        <f t="shared" si="3"/>
        <v>0</v>
      </c>
      <c r="O22" s="4">
        <f t="shared" si="3"/>
        <v>0</v>
      </c>
      <c r="P22" s="4">
        <f t="shared" si="3"/>
        <v>0</v>
      </c>
      <c r="Q22" s="4">
        <f t="shared" si="3"/>
        <v>0</v>
      </c>
      <c r="R22" s="4">
        <f t="shared" si="3"/>
        <v>0</v>
      </c>
      <c r="S22" s="4">
        <f t="shared" si="0"/>
        <v>13.15</v>
      </c>
    </row>
    <row r="23" spans="1:20" hidden="1" x14ac:dyDescent="0.2">
      <c r="A23" s="11" t="s">
        <v>20</v>
      </c>
      <c r="B23" s="11" t="s">
        <v>22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>
        <f t="shared" si="0"/>
        <v>0</v>
      </c>
      <c r="T23" s="14"/>
    </row>
    <row r="24" spans="1:20" ht="15.75" customHeight="1" x14ac:dyDescent="0.2">
      <c r="A24" s="8" t="s">
        <v>62</v>
      </c>
      <c r="B24" s="9" t="s">
        <v>61</v>
      </c>
      <c r="C24" s="10">
        <v>159.33600000000001</v>
      </c>
      <c r="D24" s="10"/>
      <c r="E24" s="10">
        <v>491.78399999999999</v>
      </c>
      <c r="F24" s="10">
        <v>132.90700000000001</v>
      </c>
      <c r="G24" s="10"/>
      <c r="H24" s="10"/>
      <c r="I24" s="10"/>
      <c r="J24" s="10">
        <v>288.25200000000001</v>
      </c>
      <c r="K24" s="10">
        <v>506.149</v>
      </c>
      <c r="L24" s="10">
        <v>1606.8340000000001</v>
      </c>
      <c r="M24" s="10">
        <v>1591.9770000000001</v>
      </c>
      <c r="N24" s="10">
        <v>131.184</v>
      </c>
      <c r="O24" s="10"/>
      <c r="P24" s="10"/>
      <c r="Q24" s="10"/>
      <c r="R24" s="10">
        <v>196.477</v>
      </c>
      <c r="S24" s="6">
        <f t="shared" si="0"/>
        <v>5104.8999999999996</v>
      </c>
      <c r="T24" s="13"/>
    </row>
    <row r="25" spans="1:20" x14ac:dyDescent="0.2">
      <c r="A25" s="42" t="s">
        <v>69</v>
      </c>
      <c r="B25" s="9" t="s">
        <v>61</v>
      </c>
      <c r="C25" s="10"/>
      <c r="D25" s="10"/>
      <c r="E25" s="10"/>
      <c r="F25" s="10"/>
      <c r="G25" s="10"/>
      <c r="H25" s="10"/>
      <c r="I25" s="10">
        <v>14.647500000000001</v>
      </c>
      <c r="J25" s="10"/>
      <c r="K25" s="10"/>
      <c r="L25" s="10"/>
      <c r="M25" s="10"/>
      <c r="N25" s="10"/>
      <c r="O25" s="10"/>
      <c r="P25" s="10"/>
      <c r="Q25" s="10"/>
      <c r="R25" s="10"/>
      <c r="S25" s="6">
        <f t="shared" si="0"/>
        <v>14.647500000000001</v>
      </c>
    </row>
    <row r="26" spans="1:20" ht="14.25" customHeight="1" x14ac:dyDescent="0.2">
      <c r="A26" s="42" t="s">
        <v>70</v>
      </c>
      <c r="B26" s="9" t="s">
        <v>61</v>
      </c>
      <c r="C26" s="10"/>
      <c r="D26" s="10"/>
      <c r="E26" s="10"/>
      <c r="F26" s="10"/>
      <c r="G26" s="10"/>
      <c r="H26" s="10"/>
      <c r="I26" s="10"/>
      <c r="J26" s="10"/>
      <c r="K26" s="10"/>
      <c r="L26" s="10">
        <v>62</v>
      </c>
      <c r="M26" s="10"/>
      <c r="N26" s="10"/>
      <c r="O26" s="10"/>
      <c r="P26" s="10"/>
      <c r="Q26" s="10"/>
      <c r="R26" s="10"/>
      <c r="S26" s="6">
        <f t="shared" si="0"/>
        <v>62</v>
      </c>
    </row>
    <row r="27" spans="1:20" ht="15.75" customHeight="1" x14ac:dyDescent="0.2">
      <c r="A27" s="42" t="s">
        <v>71</v>
      </c>
      <c r="B27" s="9" t="s">
        <v>61</v>
      </c>
      <c r="C27" s="10"/>
      <c r="D27" s="10"/>
      <c r="E27" s="10"/>
      <c r="F27" s="10"/>
      <c r="G27" s="10"/>
      <c r="H27" s="10"/>
      <c r="I27" s="10"/>
      <c r="J27" s="45"/>
      <c r="K27" s="45"/>
      <c r="L27" s="10">
        <v>200</v>
      </c>
      <c r="M27" s="46"/>
      <c r="N27" s="10"/>
      <c r="O27" s="46"/>
      <c r="P27" s="10"/>
      <c r="Q27" s="10"/>
      <c r="R27" s="10"/>
      <c r="S27" s="6">
        <f t="shared" si="0"/>
        <v>200</v>
      </c>
    </row>
    <row r="28" spans="1:20" x14ac:dyDescent="0.2">
      <c r="A28" s="42" t="s">
        <v>72</v>
      </c>
      <c r="B28" s="9" t="s">
        <v>61</v>
      </c>
      <c r="C28" s="10"/>
      <c r="D28" s="10"/>
      <c r="E28" s="10"/>
      <c r="F28" s="10"/>
      <c r="G28" s="10"/>
      <c r="H28" s="10"/>
      <c r="I28" s="10"/>
      <c r="J28" s="47"/>
      <c r="K28" s="47"/>
      <c r="L28" s="10">
        <v>20</v>
      </c>
      <c r="M28" s="46"/>
      <c r="N28" s="10"/>
      <c r="O28" s="46"/>
      <c r="P28" s="10"/>
      <c r="Q28" s="10"/>
      <c r="R28" s="10"/>
      <c r="S28" s="6">
        <f t="shared" si="0"/>
        <v>20</v>
      </c>
    </row>
    <row r="29" spans="1:20" ht="15" customHeight="1" x14ac:dyDescent="0.2">
      <c r="A29" s="42" t="s">
        <v>74</v>
      </c>
      <c r="B29" s="9" t="s">
        <v>61</v>
      </c>
      <c r="C29" s="10"/>
      <c r="D29" s="10"/>
      <c r="E29" s="10"/>
      <c r="F29" s="10"/>
      <c r="G29" s="10"/>
      <c r="H29" s="10"/>
      <c r="I29" s="10"/>
      <c r="J29" s="46"/>
      <c r="K29" s="46"/>
      <c r="L29" s="10">
        <v>100</v>
      </c>
      <c r="M29" s="46"/>
      <c r="N29" s="10"/>
      <c r="O29" s="46"/>
      <c r="P29" s="10"/>
      <c r="Q29" s="10"/>
      <c r="R29" s="10"/>
      <c r="S29" s="6">
        <f t="shared" si="0"/>
        <v>100</v>
      </c>
    </row>
    <row r="30" spans="1:20" x14ac:dyDescent="0.2">
      <c r="A30" s="42" t="s">
        <v>76</v>
      </c>
      <c r="B30" s="9" t="s">
        <v>61</v>
      </c>
      <c r="C30" s="10"/>
      <c r="D30" s="10"/>
      <c r="E30" s="10"/>
      <c r="F30" s="10">
        <v>500</v>
      </c>
      <c r="G30" s="10"/>
      <c r="H30" s="10"/>
      <c r="I30" s="10"/>
      <c r="J30" s="45"/>
      <c r="K30" s="45"/>
      <c r="L30" s="10"/>
      <c r="M30" s="46"/>
      <c r="N30" s="10"/>
      <c r="O30" s="46"/>
      <c r="P30" s="10"/>
      <c r="Q30" s="10"/>
      <c r="R30" s="10"/>
      <c r="S30" s="6">
        <f t="shared" si="0"/>
        <v>500</v>
      </c>
    </row>
    <row r="31" spans="1:20" x14ac:dyDescent="0.2">
      <c r="A31" s="42" t="s">
        <v>75</v>
      </c>
      <c r="B31" s="9" t="s">
        <v>61</v>
      </c>
      <c r="C31" s="10"/>
      <c r="D31" s="10"/>
      <c r="E31" s="10"/>
      <c r="F31" s="10">
        <v>1130</v>
      </c>
      <c r="G31" s="10"/>
      <c r="H31" s="10"/>
      <c r="I31" s="10"/>
      <c r="J31" s="45"/>
      <c r="K31" s="45"/>
      <c r="L31" s="10"/>
      <c r="M31" s="46"/>
      <c r="N31" s="10"/>
      <c r="O31" s="46"/>
      <c r="P31" s="10"/>
      <c r="Q31" s="10"/>
      <c r="R31" s="10"/>
      <c r="S31" s="6">
        <f t="shared" si="0"/>
        <v>1130</v>
      </c>
    </row>
    <row r="32" spans="1:20" x14ac:dyDescent="0.2">
      <c r="A32" s="42" t="s">
        <v>77</v>
      </c>
      <c r="B32" s="9" t="s">
        <v>61</v>
      </c>
      <c r="C32" s="10"/>
      <c r="D32" s="10"/>
      <c r="E32" s="10"/>
      <c r="F32" s="10"/>
      <c r="G32" s="10"/>
      <c r="H32" s="10"/>
      <c r="I32" s="10"/>
      <c r="J32" s="47"/>
      <c r="K32" s="47"/>
      <c r="L32" s="10">
        <v>1000</v>
      </c>
      <c r="M32" s="46"/>
      <c r="N32" s="10"/>
      <c r="O32" s="46"/>
      <c r="P32" s="10"/>
      <c r="Q32" s="10"/>
      <c r="R32" s="10"/>
      <c r="S32" s="6">
        <f t="shared" si="0"/>
        <v>1000</v>
      </c>
    </row>
    <row r="33" spans="1:20" x14ac:dyDescent="0.2">
      <c r="A33" s="42" t="s">
        <v>78</v>
      </c>
      <c r="B33" s="9" t="s">
        <v>61</v>
      </c>
      <c r="C33" s="10"/>
      <c r="D33" s="10"/>
      <c r="E33" s="10"/>
      <c r="F33" s="10"/>
      <c r="G33" s="10">
        <v>21.59</v>
      </c>
      <c r="H33" s="10"/>
      <c r="I33" s="10"/>
      <c r="J33" s="45"/>
      <c r="K33" s="45"/>
      <c r="L33" s="10"/>
      <c r="M33" s="46"/>
      <c r="N33" s="10"/>
      <c r="O33" s="46"/>
      <c r="P33" s="10"/>
      <c r="Q33" s="10"/>
      <c r="R33" s="10"/>
      <c r="S33" s="6">
        <f t="shared" si="0"/>
        <v>21.59</v>
      </c>
    </row>
    <row r="34" spans="1:20" x14ac:dyDescent="0.2">
      <c r="A34" s="42" t="s">
        <v>79</v>
      </c>
      <c r="B34" s="9" t="s">
        <v>61</v>
      </c>
      <c r="C34" s="10">
        <v>100</v>
      </c>
      <c r="D34" s="10">
        <v>80</v>
      </c>
      <c r="E34" s="10">
        <v>160</v>
      </c>
      <c r="F34" s="10">
        <v>350</v>
      </c>
      <c r="G34" s="10">
        <v>280</v>
      </c>
      <c r="H34" s="10"/>
      <c r="I34" s="10">
        <v>160</v>
      </c>
      <c r="J34" s="45">
        <v>220</v>
      </c>
      <c r="K34" s="45">
        <v>40</v>
      </c>
      <c r="L34" s="10">
        <v>40</v>
      </c>
      <c r="M34" s="46">
        <v>490</v>
      </c>
      <c r="N34" s="10">
        <v>180</v>
      </c>
      <c r="O34" s="46"/>
      <c r="P34" s="10">
        <v>320</v>
      </c>
      <c r="Q34" s="10">
        <v>200</v>
      </c>
      <c r="R34" s="10">
        <v>40</v>
      </c>
      <c r="S34" s="6">
        <f t="shared" si="0"/>
        <v>2660</v>
      </c>
    </row>
    <row r="35" spans="1:20" x14ac:dyDescent="0.2">
      <c r="A35" s="42" t="s">
        <v>80</v>
      </c>
      <c r="B35" s="9" t="s">
        <v>61</v>
      </c>
      <c r="C35" s="10">
        <v>72</v>
      </c>
      <c r="D35" s="10">
        <v>12</v>
      </c>
      <c r="E35" s="10">
        <v>140</v>
      </c>
      <c r="F35" s="10">
        <v>192</v>
      </c>
      <c r="G35" s="10">
        <v>620</v>
      </c>
      <c r="H35" s="10">
        <v>96</v>
      </c>
      <c r="I35" s="10">
        <v>320</v>
      </c>
      <c r="J35" s="45">
        <v>392</v>
      </c>
      <c r="K35" s="45">
        <v>300</v>
      </c>
      <c r="L35" s="10">
        <v>292</v>
      </c>
      <c r="M35" s="46">
        <v>272</v>
      </c>
      <c r="N35" s="10">
        <v>192</v>
      </c>
      <c r="O35" s="46">
        <v>1000</v>
      </c>
      <c r="P35" s="10">
        <v>192</v>
      </c>
      <c r="Q35" s="10">
        <v>196</v>
      </c>
      <c r="R35" s="10">
        <v>376</v>
      </c>
      <c r="S35" s="6">
        <f t="shared" si="0"/>
        <v>4664</v>
      </c>
    </row>
    <row r="36" spans="1:20" s="12" customFormat="1" x14ac:dyDescent="0.2">
      <c r="A36" s="42" t="s">
        <v>81</v>
      </c>
      <c r="B36" s="9" t="s">
        <v>61</v>
      </c>
      <c r="C36" s="10">
        <v>21</v>
      </c>
      <c r="D36" s="10">
        <v>6</v>
      </c>
      <c r="E36" s="10">
        <v>21</v>
      </c>
      <c r="F36" s="10">
        <v>27</v>
      </c>
      <c r="G36" s="10"/>
      <c r="H36" s="10">
        <v>6</v>
      </c>
      <c r="I36" s="10">
        <v>36</v>
      </c>
      <c r="J36" s="45">
        <v>9</v>
      </c>
      <c r="K36" s="45"/>
      <c r="L36" s="10"/>
      <c r="M36" s="46">
        <v>24</v>
      </c>
      <c r="N36" s="10">
        <v>21</v>
      </c>
      <c r="O36" s="46">
        <v>36</v>
      </c>
      <c r="P36" s="10">
        <v>21</v>
      </c>
      <c r="Q36" s="10">
        <v>15</v>
      </c>
      <c r="R36" s="10">
        <v>51</v>
      </c>
      <c r="S36" s="6">
        <f t="shared" si="0"/>
        <v>294</v>
      </c>
    </row>
    <row r="37" spans="1:20" x14ac:dyDescent="0.2">
      <c r="A37" s="15" t="s">
        <v>26</v>
      </c>
      <c r="B37" s="5" t="s">
        <v>61</v>
      </c>
      <c r="C37" s="4">
        <f t="shared" ref="C37:S37" si="4">SUM(C24:C36)</f>
        <v>352.33600000000001</v>
      </c>
      <c r="D37" s="4">
        <f t="shared" si="4"/>
        <v>98</v>
      </c>
      <c r="E37" s="4">
        <f t="shared" si="4"/>
        <v>812.78399999999999</v>
      </c>
      <c r="F37" s="4">
        <f t="shared" si="4"/>
        <v>2331.9070000000002</v>
      </c>
      <c r="G37" s="4">
        <f t="shared" si="4"/>
        <v>921.58999999999992</v>
      </c>
      <c r="H37" s="4">
        <f t="shared" si="4"/>
        <v>102</v>
      </c>
      <c r="I37" s="4">
        <f t="shared" si="4"/>
        <v>530.64750000000004</v>
      </c>
      <c r="J37" s="4">
        <f t="shared" si="4"/>
        <v>909.25199999999995</v>
      </c>
      <c r="K37" s="4">
        <f t="shared" si="4"/>
        <v>846.149</v>
      </c>
      <c r="L37" s="4">
        <f t="shared" si="4"/>
        <v>3320.8339999999998</v>
      </c>
      <c r="M37" s="4">
        <f t="shared" si="4"/>
        <v>2377.9769999999999</v>
      </c>
      <c r="N37" s="4">
        <f t="shared" si="4"/>
        <v>524.18399999999997</v>
      </c>
      <c r="O37" s="4">
        <f t="shared" si="4"/>
        <v>1036</v>
      </c>
      <c r="P37" s="4">
        <f t="shared" si="4"/>
        <v>533</v>
      </c>
      <c r="Q37" s="4">
        <f t="shared" si="4"/>
        <v>411</v>
      </c>
      <c r="R37" s="4">
        <f t="shared" si="4"/>
        <v>663.47699999999998</v>
      </c>
      <c r="S37" s="4">
        <f t="shared" si="4"/>
        <v>15771.137500000001</v>
      </c>
    </row>
    <row r="38" spans="1:20" s="35" customFormat="1" ht="15" customHeight="1" x14ac:dyDescent="0.2">
      <c r="A38" s="8" t="s">
        <v>33</v>
      </c>
      <c r="B38" s="9" t="s">
        <v>34</v>
      </c>
      <c r="C38" s="10"/>
      <c r="D38" s="10"/>
      <c r="E38" s="10"/>
      <c r="F38" s="10"/>
      <c r="G38" s="10">
        <v>80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>
        <f t="shared" si="0"/>
        <v>80</v>
      </c>
    </row>
    <row r="39" spans="1:20" x14ac:dyDescent="0.2">
      <c r="A39" s="67" t="s">
        <v>63</v>
      </c>
      <c r="B39" s="68"/>
      <c r="C39" s="27">
        <f>C18+C22+C37</f>
        <v>1608.501</v>
      </c>
      <c r="D39" s="27">
        <f t="shared" ref="D39:R39" si="5">D18+D22+D37</f>
        <v>1369.069</v>
      </c>
      <c r="E39" s="27">
        <f t="shared" si="5"/>
        <v>2127.1239999999998</v>
      </c>
      <c r="F39" s="27">
        <f t="shared" si="5"/>
        <v>3791.8810000000003</v>
      </c>
      <c r="G39" s="27">
        <f t="shared" si="5"/>
        <v>933.33499999999992</v>
      </c>
      <c r="H39" s="27">
        <f t="shared" si="5"/>
        <v>1451.3440000000001</v>
      </c>
      <c r="I39" s="27">
        <f t="shared" si="5"/>
        <v>1950.7645</v>
      </c>
      <c r="J39" s="27">
        <f t="shared" si="5"/>
        <v>2745.7439999999997</v>
      </c>
      <c r="K39" s="27">
        <f t="shared" si="5"/>
        <v>2276.9</v>
      </c>
      <c r="L39" s="27">
        <f t="shared" si="5"/>
        <v>3341.4279999999999</v>
      </c>
      <c r="M39" s="27">
        <f t="shared" si="5"/>
        <v>3926.902</v>
      </c>
      <c r="N39" s="27">
        <f t="shared" si="5"/>
        <v>1979.7499999999998</v>
      </c>
      <c r="O39" s="27">
        <f t="shared" si="5"/>
        <v>2452.5919999999996</v>
      </c>
      <c r="P39" s="27">
        <f t="shared" si="5"/>
        <v>1678.5739999999998</v>
      </c>
      <c r="Q39" s="27">
        <f t="shared" si="5"/>
        <v>2265.223</v>
      </c>
      <c r="R39" s="27">
        <f t="shared" si="5"/>
        <v>2334.056</v>
      </c>
      <c r="S39" s="27">
        <f t="shared" si="0"/>
        <v>36233.1875</v>
      </c>
    </row>
    <row r="40" spans="1:20" x14ac:dyDescent="0.2">
      <c r="A40" s="73" t="s">
        <v>56</v>
      </c>
      <c r="B40" s="74"/>
      <c r="C40" s="34">
        <f>C15+C18+C22+C37+C38</f>
        <v>1684.701</v>
      </c>
      <c r="D40" s="34">
        <f t="shared" ref="D40:R40" si="6">D15+D18+D22+D37+D38</f>
        <v>1445.269</v>
      </c>
      <c r="E40" s="34">
        <f t="shared" si="6"/>
        <v>2203.3240000000001</v>
      </c>
      <c r="F40" s="34">
        <f t="shared" si="6"/>
        <v>3868.0810000000001</v>
      </c>
      <c r="G40" s="34">
        <f t="shared" si="6"/>
        <v>1013.3349999999999</v>
      </c>
      <c r="H40" s="34">
        <f t="shared" si="6"/>
        <v>1527.5440000000001</v>
      </c>
      <c r="I40" s="34">
        <f t="shared" si="6"/>
        <v>2026.9645</v>
      </c>
      <c r="J40" s="34">
        <f t="shared" si="6"/>
        <v>2923.6440000000002</v>
      </c>
      <c r="K40" s="34">
        <f t="shared" si="6"/>
        <v>2353.1</v>
      </c>
      <c r="L40" s="34">
        <f t="shared" si="6"/>
        <v>3519.328</v>
      </c>
      <c r="M40" s="34">
        <f t="shared" si="6"/>
        <v>4003.1019999999999</v>
      </c>
      <c r="N40" s="34">
        <f t="shared" si="6"/>
        <v>2055.9499999999998</v>
      </c>
      <c r="O40" s="34">
        <f t="shared" si="6"/>
        <v>2528.7919999999999</v>
      </c>
      <c r="P40" s="34">
        <f t="shared" si="6"/>
        <v>1754.7739999999999</v>
      </c>
      <c r="Q40" s="34">
        <f t="shared" si="6"/>
        <v>2341.4230000000002</v>
      </c>
      <c r="R40" s="34">
        <f t="shared" si="6"/>
        <v>2511.9560000000001</v>
      </c>
      <c r="S40" s="36">
        <f t="shared" si="0"/>
        <v>37761.287499999999</v>
      </c>
    </row>
    <row r="41" spans="1:20" x14ac:dyDescent="0.2">
      <c r="A41" s="75" t="s">
        <v>64</v>
      </c>
      <c r="B41" s="5" t="s">
        <v>30</v>
      </c>
      <c r="C41" s="4">
        <f t="shared" ref="C41:Q41" si="7">C40+C14</f>
        <v>2532.9499999999998</v>
      </c>
      <c r="D41" s="4">
        <f t="shared" si="7"/>
        <v>1576.9690000000001</v>
      </c>
      <c r="E41" s="4">
        <f t="shared" si="7"/>
        <v>2911.1239999999998</v>
      </c>
      <c r="F41" s="4">
        <f t="shared" si="7"/>
        <v>4186.9809999999998</v>
      </c>
      <c r="G41" s="4">
        <f t="shared" si="7"/>
        <v>6273.9350000000004</v>
      </c>
      <c r="H41" s="4">
        <f t="shared" si="7"/>
        <v>1611.644</v>
      </c>
      <c r="I41" s="4">
        <f t="shared" si="7"/>
        <v>3308.8645000000001</v>
      </c>
      <c r="J41" s="4">
        <f t="shared" si="7"/>
        <v>4140.2440000000006</v>
      </c>
      <c r="K41" s="4">
        <f t="shared" si="7"/>
        <v>2967.7</v>
      </c>
      <c r="L41" s="4">
        <f t="shared" si="7"/>
        <v>8210.7279999999992</v>
      </c>
      <c r="M41" s="4">
        <f t="shared" si="7"/>
        <v>4763.7020000000002</v>
      </c>
      <c r="N41" s="4">
        <f t="shared" si="7"/>
        <v>2379.85</v>
      </c>
      <c r="O41" s="4">
        <f t="shared" si="7"/>
        <v>3596.8919999999998</v>
      </c>
      <c r="P41" s="4">
        <f t="shared" si="7"/>
        <v>2166.174</v>
      </c>
      <c r="Q41" s="4">
        <f t="shared" si="7"/>
        <v>3287.8230000000003</v>
      </c>
      <c r="R41" s="4">
        <f>R40+R14</f>
        <v>3467.9560000000001</v>
      </c>
      <c r="S41" s="4">
        <f t="shared" si="0"/>
        <v>57383.536499999995</v>
      </c>
      <c r="T41" s="12"/>
    </row>
    <row r="42" spans="1:20" x14ac:dyDescent="0.2">
      <c r="A42" s="76"/>
      <c r="B42" s="1" t="s">
        <v>55</v>
      </c>
      <c r="C42" s="3">
        <v>47.083039999999997</v>
      </c>
      <c r="D42" s="3"/>
      <c r="E42" s="3"/>
      <c r="F42" s="3"/>
      <c r="G42" s="3">
        <v>756.47154999999998</v>
      </c>
      <c r="H42" s="3"/>
      <c r="I42" s="3"/>
      <c r="J42" s="3">
        <v>6.2694599999999996</v>
      </c>
      <c r="K42" s="3">
        <v>25.049379999999999</v>
      </c>
      <c r="L42" s="3">
        <v>172.98344</v>
      </c>
      <c r="M42" s="3"/>
      <c r="N42" s="3"/>
      <c r="O42" s="3">
        <v>106.72526999999999</v>
      </c>
      <c r="P42" s="3">
        <v>7.8134699999999997</v>
      </c>
      <c r="Q42" s="3"/>
      <c r="R42" s="3"/>
      <c r="S42" s="2">
        <f t="shared" si="0"/>
        <v>1122.39561</v>
      </c>
    </row>
    <row r="43" spans="1:20" x14ac:dyDescent="0.2">
      <c r="A43" s="77"/>
      <c r="B43" s="5" t="s">
        <v>25</v>
      </c>
      <c r="C43" s="4">
        <f t="shared" ref="C43:R43" si="8">C41+C42</f>
        <v>2580.0330399999998</v>
      </c>
      <c r="D43" s="4">
        <f t="shared" si="8"/>
        <v>1576.9690000000001</v>
      </c>
      <c r="E43" s="4">
        <f t="shared" si="8"/>
        <v>2911.1239999999998</v>
      </c>
      <c r="F43" s="4">
        <f t="shared" si="8"/>
        <v>4186.9809999999998</v>
      </c>
      <c r="G43" s="4">
        <f t="shared" si="8"/>
        <v>7030.4065500000006</v>
      </c>
      <c r="H43" s="4">
        <f t="shared" si="8"/>
        <v>1611.644</v>
      </c>
      <c r="I43" s="4">
        <f t="shared" si="8"/>
        <v>3308.8645000000001</v>
      </c>
      <c r="J43" s="4">
        <f t="shared" si="8"/>
        <v>4146.513460000001</v>
      </c>
      <c r="K43" s="4">
        <f t="shared" si="8"/>
        <v>2992.7493799999997</v>
      </c>
      <c r="L43" s="4">
        <f t="shared" si="8"/>
        <v>8383.7114399999991</v>
      </c>
      <c r="M43" s="4">
        <f t="shared" si="8"/>
        <v>4763.7020000000002</v>
      </c>
      <c r="N43" s="4">
        <f t="shared" si="8"/>
        <v>2379.85</v>
      </c>
      <c r="O43" s="4">
        <f t="shared" si="8"/>
        <v>3703.6172699999997</v>
      </c>
      <c r="P43" s="4">
        <f t="shared" si="8"/>
        <v>2173.98747</v>
      </c>
      <c r="Q43" s="4">
        <f t="shared" si="8"/>
        <v>3287.8230000000003</v>
      </c>
      <c r="R43" s="4">
        <f t="shared" si="8"/>
        <v>3467.9560000000001</v>
      </c>
      <c r="S43" s="4">
        <f t="shared" si="0"/>
        <v>58505.932110000002</v>
      </c>
      <c r="T43" s="12"/>
    </row>
    <row r="44" spans="1:20" x14ac:dyDescent="0.2">
      <c r="A44" s="70" t="s">
        <v>67</v>
      </c>
      <c r="B44" s="38" t="s">
        <v>51</v>
      </c>
      <c r="C44" s="25">
        <v>7.8479999999999999</v>
      </c>
      <c r="D44" s="25">
        <v>6.2560000000000002</v>
      </c>
      <c r="E44" s="25">
        <v>16.603000000000002</v>
      </c>
      <c r="F44" s="25">
        <v>12.808999999999999</v>
      </c>
      <c r="G44" s="25">
        <v>95.549000000000007</v>
      </c>
      <c r="H44" s="25">
        <v>6.867</v>
      </c>
      <c r="I44" s="25">
        <v>23.73</v>
      </c>
      <c r="J44" s="25">
        <v>38.167999999999999</v>
      </c>
      <c r="K44" s="25">
        <v>20.75</v>
      </c>
      <c r="L44" s="25">
        <v>73.983999999999995</v>
      </c>
      <c r="M44" s="25">
        <v>16.067</v>
      </c>
      <c r="N44" s="25">
        <v>15.993</v>
      </c>
      <c r="O44" s="25">
        <v>28.413</v>
      </c>
      <c r="P44" s="25">
        <v>10.366</v>
      </c>
      <c r="Q44" s="25">
        <v>35.168999999999997</v>
      </c>
      <c r="R44" s="25">
        <v>29.116</v>
      </c>
      <c r="S44" s="2">
        <f t="shared" si="0"/>
        <v>437.68799999999993</v>
      </c>
    </row>
    <row r="45" spans="1:20" x14ac:dyDescent="0.2">
      <c r="A45" s="71"/>
      <c r="B45" s="38" t="s">
        <v>65</v>
      </c>
      <c r="C45" s="3"/>
      <c r="D45" s="3"/>
      <c r="E45" s="3">
        <v>253.66300000000001</v>
      </c>
      <c r="F45" s="3"/>
      <c r="G45" s="3"/>
      <c r="H45" s="3"/>
      <c r="I45" s="3"/>
      <c r="J45" s="3"/>
      <c r="K45" s="3"/>
      <c r="L45" s="3"/>
      <c r="M45" s="3"/>
      <c r="N45" s="3">
        <v>253.66300000000001</v>
      </c>
      <c r="O45" s="3"/>
      <c r="P45" s="3"/>
      <c r="Q45" s="3"/>
      <c r="R45" s="3"/>
      <c r="S45" s="2">
        <f t="shared" si="0"/>
        <v>507.32600000000002</v>
      </c>
    </row>
    <row r="46" spans="1:20" x14ac:dyDescent="0.2">
      <c r="A46" s="72"/>
      <c r="B46" s="39" t="s">
        <v>66</v>
      </c>
      <c r="C46" s="40">
        <f>C45+C44</f>
        <v>7.8479999999999999</v>
      </c>
      <c r="D46" s="40">
        <f t="shared" ref="D46:R46" si="9">D45+D44</f>
        <v>6.2560000000000002</v>
      </c>
      <c r="E46" s="40">
        <f t="shared" si="9"/>
        <v>270.26600000000002</v>
      </c>
      <c r="F46" s="40">
        <f t="shared" si="9"/>
        <v>12.808999999999999</v>
      </c>
      <c r="G46" s="40">
        <f t="shared" si="9"/>
        <v>95.549000000000007</v>
      </c>
      <c r="H46" s="40">
        <f t="shared" si="9"/>
        <v>6.867</v>
      </c>
      <c r="I46" s="40">
        <f t="shared" si="9"/>
        <v>23.73</v>
      </c>
      <c r="J46" s="40">
        <f t="shared" si="9"/>
        <v>38.167999999999999</v>
      </c>
      <c r="K46" s="40">
        <f t="shared" si="9"/>
        <v>20.75</v>
      </c>
      <c r="L46" s="40">
        <f t="shared" si="9"/>
        <v>73.983999999999995</v>
      </c>
      <c r="M46" s="40">
        <f t="shared" si="9"/>
        <v>16.067</v>
      </c>
      <c r="N46" s="40">
        <f t="shared" si="9"/>
        <v>269.65600000000001</v>
      </c>
      <c r="O46" s="40">
        <f t="shared" si="9"/>
        <v>28.413</v>
      </c>
      <c r="P46" s="40">
        <f t="shared" si="9"/>
        <v>10.366</v>
      </c>
      <c r="Q46" s="40">
        <f t="shared" si="9"/>
        <v>35.168999999999997</v>
      </c>
      <c r="R46" s="40">
        <f t="shared" si="9"/>
        <v>29.116</v>
      </c>
      <c r="S46" s="40">
        <f t="shared" si="0"/>
        <v>945.01400000000001</v>
      </c>
    </row>
    <row r="47" spans="1:20" x14ac:dyDescent="0.2">
      <c r="D47" s="16"/>
    </row>
  </sheetData>
  <mergeCells count="7">
    <mergeCell ref="A44:A46"/>
    <mergeCell ref="A1:S1"/>
    <mergeCell ref="D2:E2"/>
    <mergeCell ref="A14:B14"/>
    <mergeCell ref="A39:B39"/>
    <mergeCell ref="A40:B40"/>
    <mergeCell ref="A41:A43"/>
  </mergeCells>
  <pageMargins left="0.19685039370078741" right="0.19685039370078741" top="0.98425196850393704" bottom="0.39370078740157483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workbookViewId="0">
      <pane xSplit="1" ySplit="4" topLeftCell="H5" activePane="bottomRight" state="frozen"/>
      <selection pane="topRight" activeCell="B1" sqref="B1"/>
      <selection pane="bottomLeft" activeCell="A5" sqref="A5"/>
      <selection pane="bottomRight" activeCell="G4" sqref="G4"/>
    </sheetView>
  </sheetViews>
  <sheetFormatPr defaultRowHeight="12.75" x14ac:dyDescent="0.2"/>
  <cols>
    <col min="1" max="1" width="20.42578125" customWidth="1"/>
    <col min="2" max="2" width="23.85546875" customWidth="1"/>
    <col min="3" max="3" width="10.85546875" customWidth="1"/>
    <col min="4" max="4" width="10.7109375" customWidth="1"/>
    <col min="5" max="5" width="10.85546875" customWidth="1"/>
    <col min="6" max="6" width="10.7109375" customWidth="1"/>
    <col min="7" max="7" width="11.7109375" customWidth="1"/>
    <col min="8" max="8" width="10.85546875" customWidth="1"/>
    <col min="9" max="9" width="11" customWidth="1"/>
    <col min="10" max="10" width="12" customWidth="1"/>
    <col min="11" max="11" width="10.7109375" customWidth="1"/>
    <col min="12" max="12" width="12" customWidth="1"/>
    <col min="13" max="13" width="11" customWidth="1"/>
    <col min="14" max="14" width="10.7109375" customWidth="1"/>
    <col min="15" max="15" width="11.5703125" customWidth="1"/>
    <col min="16" max="16" width="10.7109375" customWidth="1"/>
    <col min="17" max="17" width="10.85546875" customWidth="1"/>
    <col min="18" max="18" width="11.140625" customWidth="1"/>
    <col min="19" max="19" width="13.42578125" customWidth="1"/>
    <col min="20" max="20" width="12.85546875" customWidth="1"/>
  </cols>
  <sheetData>
    <row r="1" spans="1:19" x14ac:dyDescent="0.2">
      <c r="A1" s="65" t="s">
        <v>96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x14ac:dyDescent="0.2">
      <c r="A2" s="48"/>
      <c r="B2" s="48"/>
      <c r="C2" s="18"/>
      <c r="D2" s="69"/>
      <c r="E2" s="69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x14ac:dyDescent="0.2">
      <c r="S3" t="s">
        <v>23</v>
      </c>
    </row>
    <row r="4" spans="1:19" ht="24" x14ac:dyDescent="0.2">
      <c r="A4" s="28" t="s">
        <v>28</v>
      </c>
      <c r="B4" s="29" t="s">
        <v>29</v>
      </c>
      <c r="C4" s="54" t="s">
        <v>0</v>
      </c>
      <c r="D4" s="54" t="s">
        <v>1</v>
      </c>
      <c r="E4" s="54" t="s">
        <v>2</v>
      </c>
      <c r="F4" s="54" t="s">
        <v>3</v>
      </c>
      <c r="G4" s="54" t="s">
        <v>4</v>
      </c>
      <c r="H4" s="54" t="s">
        <v>5</v>
      </c>
      <c r="I4" s="54" t="s">
        <v>6</v>
      </c>
      <c r="J4" s="54" t="s">
        <v>7</v>
      </c>
      <c r="K4" s="54" t="s">
        <v>8</v>
      </c>
      <c r="L4" s="54" t="s">
        <v>9</v>
      </c>
      <c r="M4" s="54" t="s">
        <v>10</v>
      </c>
      <c r="N4" s="54" t="s">
        <v>11</v>
      </c>
      <c r="O4" s="54" t="s">
        <v>12</v>
      </c>
      <c r="P4" s="54" t="s">
        <v>13</v>
      </c>
      <c r="Q4" s="54" t="s">
        <v>14</v>
      </c>
      <c r="R4" s="54" t="s">
        <v>15</v>
      </c>
      <c r="S4" s="26" t="s">
        <v>16</v>
      </c>
    </row>
    <row r="5" spans="1:19" s="19" customFormat="1" ht="13.5" customHeight="1" x14ac:dyDescent="0.2">
      <c r="A5" s="21" t="s">
        <v>38</v>
      </c>
      <c r="B5" s="22" t="s">
        <v>31</v>
      </c>
      <c r="C5" s="23">
        <v>29.6</v>
      </c>
      <c r="D5" s="23">
        <v>11.5</v>
      </c>
      <c r="E5" s="23">
        <v>75</v>
      </c>
      <c r="F5" s="24">
        <v>17.100000000000001</v>
      </c>
      <c r="G5" s="24">
        <v>1499</v>
      </c>
      <c r="H5" s="24">
        <v>19.5</v>
      </c>
      <c r="I5" s="24">
        <v>34</v>
      </c>
      <c r="J5" s="24">
        <v>120.1</v>
      </c>
      <c r="K5" s="24">
        <v>36.4</v>
      </c>
      <c r="L5" s="24">
        <v>3176</v>
      </c>
      <c r="M5" s="24">
        <v>26.3</v>
      </c>
      <c r="N5" s="24">
        <v>27.1</v>
      </c>
      <c r="O5" s="24">
        <v>155</v>
      </c>
      <c r="P5" s="24">
        <v>58.4</v>
      </c>
      <c r="Q5" s="24">
        <v>343</v>
      </c>
      <c r="R5" s="24">
        <v>31.3</v>
      </c>
      <c r="S5" s="6">
        <f t="shared" ref="S5:S46" si="0">SUM(C5:R5)</f>
        <v>5659.3</v>
      </c>
    </row>
    <row r="6" spans="1:19" s="19" customFormat="1" ht="13.5" customHeight="1" x14ac:dyDescent="0.2">
      <c r="A6" s="21" t="s">
        <v>39</v>
      </c>
      <c r="B6" s="22" t="s">
        <v>17</v>
      </c>
      <c r="C6" s="23"/>
      <c r="D6" s="23"/>
      <c r="E6" s="23">
        <v>2.2000000000000002</v>
      </c>
      <c r="F6" s="24"/>
      <c r="G6" s="24"/>
      <c r="H6" s="24">
        <v>7.4</v>
      </c>
      <c r="I6" s="24">
        <v>5.7</v>
      </c>
      <c r="J6" s="24">
        <v>7.5</v>
      </c>
      <c r="K6" s="24">
        <v>5.5</v>
      </c>
      <c r="L6" s="24">
        <v>6.8</v>
      </c>
      <c r="M6" s="24"/>
      <c r="N6" s="24">
        <v>1</v>
      </c>
      <c r="O6" s="24">
        <v>14</v>
      </c>
      <c r="P6" s="24">
        <v>2.2999999999999998</v>
      </c>
      <c r="Q6" s="24"/>
      <c r="R6" s="24">
        <v>0.5</v>
      </c>
      <c r="S6" s="6">
        <f t="shared" si="0"/>
        <v>52.9</v>
      </c>
    </row>
    <row r="7" spans="1:19" s="19" customFormat="1" ht="13.5" customHeight="1" x14ac:dyDescent="0.2">
      <c r="A7" s="21" t="s">
        <v>40</v>
      </c>
      <c r="B7" s="22" t="s">
        <v>18</v>
      </c>
      <c r="C7" s="23">
        <v>23.8</v>
      </c>
      <c r="D7" s="23">
        <v>6.2</v>
      </c>
      <c r="E7" s="23">
        <v>46.6</v>
      </c>
      <c r="F7" s="24">
        <v>9.3000000000000007</v>
      </c>
      <c r="G7" s="24">
        <v>134.1</v>
      </c>
      <c r="H7" s="24">
        <v>6</v>
      </c>
      <c r="I7" s="24">
        <v>93.3</v>
      </c>
      <c r="J7" s="24">
        <v>36.799999999999997</v>
      </c>
      <c r="K7" s="24">
        <v>58.6</v>
      </c>
      <c r="L7" s="24">
        <v>518.4</v>
      </c>
      <c r="M7" s="24">
        <v>37.299999999999997</v>
      </c>
      <c r="N7" s="24">
        <v>50.8</v>
      </c>
      <c r="O7" s="24">
        <v>59.1</v>
      </c>
      <c r="P7" s="24">
        <v>12.7</v>
      </c>
      <c r="Q7" s="24">
        <v>26.8</v>
      </c>
      <c r="R7" s="24">
        <v>44.7</v>
      </c>
      <c r="S7" s="6">
        <f t="shared" si="0"/>
        <v>1164.5</v>
      </c>
    </row>
    <row r="8" spans="1:19" s="19" customFormat="1" ht="13.5" customHeight="1" x14ac:dyDescent="0.2">
      <c r="A8" s="21" t="s">
        <v>41</v>
      </c>
      <c r="B8" s="22" t="s">
        <v>52</v>
      </c>
      <c r="C8" s="23">
        <v>282.54899999999998</v>
      </c>
      <c r="D8" s="23">
        <v>100</v>
      </c>
      <c r="E8" s="23">
        <v>450</v>
      </c>
      <c r="F8" s="24">
        <v>141</v>
      </c>
      <c r="G8" s="24">
        <v>3523</v>
      </c>
      <c r="H8" s="24">
        <v>50</v>
      </c>
      <c r="I8" s="24">
        <v>565.70000000000005</v>
      </c>
      <c r="J8" s="24">
        <v>865.2</v>
      </c>
      <c r="K8" s="24">
        <v>499.1</v>
      </c>
      <c r="L8" s="24">
        <v>1030</v>
      </c>
      <c r="M8" s="24">
        <v>183</v>
      </c>
      <c r="N8" s="24">
        <v>220</v>
      </c>
      <c r="O8" s="24">
        <v>700</v>
      </c>
      <c r="P8" s="24">
        <v>300</v>
      </c>
      <c r="Q8" s="24">
        <v>430</v>
      </c>
      <c r="R8" s="24">
        <v>700</v>
      </c>
      <c r="S8" s="6">
        <f t="shared" si="0"/>
        <v>10039.548999999999</v>
      </c>
    </row>
    <row r="9" spans="1:19" s="19" customFormat="1" ht="13.5" customHeight="1" x14ac:dyDescent="0.2">
      <c r="A9" s="21" t="s">
        <v>53</v>
      </c>
      <c r="B9" s="22" t="s">
        <v>54</v>
      </c>
      <c r="C9" s="23">
        <v>324</v>
      </c>
      <c r="D9" s="23"/>
      <c r="E9" s="23">
        <v>65</v>
      </c>
      <c r="F9" s="24">
        <v>10.5</v>
      </c>
      <c r="G9" s="24">
        <v>4.5</v>
      </c>
      <c r="H9" s="24">
        <v>1.2</v>
      </c>
      <c r="I9" s="24">
        <v>463.2</v>
      </c>
      <c r="J9" s="24"/>
      <c r="K9" s="24"/>
      <c r="L9" s="24"/>
      <c r="M9" s="24">
        <v>49</v>
      </c>
      <c r="N9" s="24"/>
      <c r="O9" s="24"/>
      <c r="P9" s="24"/>
      <c r="Q9" s="24">
        <v>11.6</v>
      </c>
      <c r="R9" s="24"/>
      <c r="S9" s="6">
        <f t="shared" si="0"/>
        <v>929</v>
      </c>
    </row>
    <row r="10" spans="1:19" s="19" customFormat="1" ht="13.5" customHeight="1" x14ac:dyDescent="0.2">
      <c r="A10" s="21" t="s">
        <v>42</v>
      </c>
      <c r="B10" s="22" t="s">
        <v>35</v>
      </c>
      <c r="C10" s="23">
        <v>6</v>
      </c>
      <c r="D10" s="23"/>
      <c r="E10" s="24">
        <v>29</v>
      </c>
      <c r="F10" s="24"/>
      <c r="G10" s="24"/>
      <c r="H10" s="24"/>
      <c r="I10" s="24"/>
      <c r="J10" s="24">
        <v>117</v>
      </c>
      <c r="K10" s="24"/>
      <c r="L10" s="24">
        <v>260</v>
      </c>
      <c r="M10" s="24">
        <v>25</v>
      </c>
      <c r="N10" s="24"/>
      <c r="O10" s="24"/>
      <c r="P10" s="24"/>
      <c r="Q10" s="24"/>
      <c r="R10" s="24">
        <v>4.5</v>
      </c>
      <c r="S10" s="6">
        <f t="shared" si="0"/>
        <v>441.5</v>
      </c>
    </row>
    <row r="11" spans="1:19" s="19" customFormat="1" ht="13.5" customHeight="1" x14ac:dyDescent="0.2">
      <c r="A11" s="21" t="s">
        <v>43</v>
      </c>
      <c r="B11" s="22" t="s">
        <v>32</v>
      </c>
      <c r="C11" s="23">
        <v>170</v>
      </c>
      <c r="D11" s="23">
        <v>4</v>
      </c>
      <c r="E11" s="24">
        <v>40</v>
      </c>
      <c r="F11" s="24">
        <v>131</v>
      </c>
      <c r="G11" s="24"/>
      <c r="H11" s="24"/>
      <c r="I11" s="24">
        <v>100</v>
      </c>
      <c r="J11" s="24">
        <v>70</v>
      </c>
      <c r="K11" s="24">
        <v>5</v>
      </c>
      <c r="L11" s="24"/>
      <c r="M11" s="24">
        <v>350</v>
      </c>
      <c r="N11" s="24">
        <v>5</v>
      </c>
      <c r="O11" s="24">
        <v>120</v>
      </c>
      <c r="P11" s="24">
        <v>15</v>
      </c>
      <c r="Q11" s="24">
        <v>20</v>
      </c>
      <c r="R11" s="24">
        <v>150</v>
      </c>
      <c r="S11" s="6">
        <f t="shared" si="0"/>
        <v>1180</v>
      </c>
    </row>
    <row r="12" spans="1:19" s="19" customFormat="1" ht="13.5" customHeight="1" x14ac:dyDescent="0.2">
      <c r="A12" s="21" t="s">
        <v>44</v>
      </c>
      <c r="B12" s="22" t="s">
        <v>36</v>
      </c>
      <c r="C12" s="23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>
        <v>75</v>
      </c>
      <c r="R12" s="24"/>
      <c r="S12" s="6">
        <f t="shared" si="0"/>
        <v>75</v>
      </c>
    </row>
    <row r="13" spans="1:19" s="19" customFormat="1" ht="13.5" customHeight="1" x14ac:dyDescent="0.2">
      <c r="A13" s="21" t="s">
        <v>45</v>
      </c>
      <c r="B13" s="22" t="s">
        <v>37</v>
      </c>
      <c r="C13" s="23">
        <v>12.3</v>
      </c>
      <c r="D13" s="23">
        <v>10</v>
      </c>
      <c r="E13" s="24"/>
      <c r="F13" s="24">
        <v>20.9</v>
      </c>
      <c r="G13" s="24">
        <v>100</v>
      </c>
      <c r="H13" s="24"/>
      <c r="I13" s="24">
        <v>20</v>
      </c>
      <c r="J13" s="24"/>
      <c r="K13" s="24">
        <v>10</v>
      </c>
      <c r="L13" s="24"/>
      <c r="M13" s="24">
        <v>90</v>
      </c>
      <c r="N13" s="24">
        <v>20</v>
      </c>
      <c r="O13" s="24">
        <v>20</v>
      </c>
      <c r="P13" s="24">
        <v>23</v>
      </c>
      <c r="Q13" s="24">
        <v>40</v>
      </c>
      <c r="R13" s="24">
        <v>25</v>
      </c>
      <c r="S13" s="6">
        <f t="shared" si="0"/>
        <v>391.2</v>
      </c>
    </row>
    <row r="14" spans="1:19" x14ac:dyDescent="0.2">
      <c r="A14" s="66" t="s">
        <v>19</v>
      </c>
      <c r="B14" s="66"/>
      <c r="C14" s="37">
        <f t="shared" ref="C14:S14" si="1">SUM(C5:C13)</f>
        <v>848.24899999999991</v>
      </c>
      <c r="D14" s="37">
        <f t="shared" si="1"/>
        <v>131.69999999999999</v>
      </c>
      <c r="E14" s="37">
        <f t="shared" si="1"/>
        <v>707.8</v>
      </c>
      <c r="F14" s="37">
        <f t="shared" si="1"/>
        <v>329.79999999999995</v>
      </c>
      <c r="G14" s="37">
        <f t="shared" si="1"/>
        <v>5260.6</v>
      </c>
      <c r="H14" s="37">
        <f t="shared" si="1"/>
        <v>84.100000000000009</v>
      </c>
      <c r="I14" s="37">
        <f t="shared" si="1"/>
        <v>1281.9000000000001</v>
      </c>
      <c r="J14" s="37">
        <f t="shared" si="1"/>
        <v>1216.5999999999999</v>
      </c>
      <c r="K14" s="37">
        <f t="shared" si="1"/>
        <v>614.6</v>
      </c>
      <c r="L14" s="37">
        <f t="shared" si="1"/>
        <v>4991.2000000000007</v>
      </c>
      <c r="M14" s="37">
        <f t="shared" si="1"/>
        <v>760.6</v>
      </c>
      <c r="N14" s="37">
        <f t="shared" si="1"/>
        <v>323.89999999999998</v>
      </c>
      <c r="O14" s="37">
        <f t="shared" si="1"/>
        <v>1068.0999999999999</v>
      </c>
      <c r="P14" s="37">
        <f t="shared" si="1"/>
        <v>411.4</v>
      </c>
      <c r="Q14" s="37">
        <f t="shared" si="1"/>
        <v>946.4</v>
      </c>
      <c r="R14" s="37">
        <f t="shared" si="1"/>
        <v>956</v>
      </c>
      <c r="S14" s="37">
        <f t="shared" si="1"/>
        <v>19932.949000000001</v>
      </c>
    </row>
    <row r="15" spans="1:19" x14ac:dyDescent="0.2">
      <c r="A15" s="5" t="s">
        <v>24</v>
      </c>
      <c r="B15" s="5" t="s">
        <v>58</v>
      </c>
      <c r="C15" s="4">
        <v>76.2</v>
      </c>
      <c r="D15" s="4">
        <v>76.2</v>
      </c>
      <c r="E15" s="4">
        <v>76.2</v>
      </c>
      <c r="F15" s="4">
        <v>76.2</v>
      </c>
      <c r="G15" s="4"/>
      <c r="H15" s="4">
        <v>76.2</v>
      </c>
      <c r="I15" s="4">
        <v>76.2</v>
      </c>
      <c r="J15" s="4">
        <v>177.9</v>
      </c>
      <c r="K15" s="4">
        <v>76.2</v>
      </c>
      <c r="L15" s="4">
        <v>177.9</v>
      </c>
      <c r="M15" s="4">
        <v>76.2</v>
      </c>
      <c r="N15" s="4">
        <v>76.2</v>
      </c>
      <c r="O15" s="4">
        <v>76.2</v>
      </c>
      <c r="P15" s="4">
        <v>76.2</v>
      </c>
      <c r="Q15" s="4">
        <v>76.2</v>
      </c>
      <c r="R15" s="4">
        <v>177.9</v>
      </c>
      <c r="S15" s="4">
        <f t="shared" si="0"/>
        <v>1448.1000000000004</v>
      </c>
    </row>
    <row r="16" spans="1:19" s="20" customFormat="1" x14ac:dyDescent="0.2">
      <c r="A16" s="9" t="s">
        <v>46</v>
      </c>
      <c r="B16" s="9" t="s">
        <v>59</v>
      </c>
      <c r="C16" s="10">
        <v>0.96499999999999997</v>
      </c>
      <c r="D16" s="10">
        <v>0.76900000000000002</v>
      </c>
      <c r="E16" s="10">
        <v>2.04</v>
      </c>
      <c r="F16" s="10">
        <v>1.5740000000000001</v>
      </c>
      <c r="G16" s="10">
        <v>11.744999999999999</v>
      </c>
      <c r="H16" s="10">
        <v>0.84399999999999997</v>
      </c>
      <c r="I16" s="10">
        <v>2.9169999999999998</v>
      </c>
      <c r="J16" s="10">
        <v>4.6920000000000002</v>
      </c>
      <c r="K16" s="10">
        <v>2.5510000000000002</v>
      </c>
      <c r="L16" s="10">
        <v>9.0939999999999994</v>
      </c>
      <c r="M16" s="10">
        <v>1.9750000000000001</v>
      </c>
      <c r="N16" s="10">
        <v>1.966</v>
      </c>
      <c r="O16" s="10">
        <v>3.492</v>
      </c>
      <c r="P16" s="10">
        <v>1.274</v>
      </c>
      <c r="Q16" s="10">
        <v>4.3230000000000004</v>
      </c>
      <c r="R16" s="10">
        <v>3.5790000000000002</v>
      </c>
      <c r="S16" s="49">
        <f t="shared" si="0"/>
        <v>53.800000000000004</v>
      </c>
    </row>
    <row r="17" spans="1:20" s="20" customFormat="1" x14ac:dyDescent="0.2">
      <c r="A17" s="9" t="s">
        <v>47</v>
      </c>
      <c r="B17" s="9" t="s">
        <v>59</v>
      </c>
      <c r="C17" s="10">
        <v>1255.2</v>
      </c>
      <c r="D17" s="10">
        <v>1270.3</v>
      </c>
      <c r="E17" s="10">
        <v>1312.3</v>
      </c>
      <c r="F17" s="10">
        <v>1458.4</v>
      </c>
      <c r="G17" s="10"/>
      <c r="H17" s="10">
        <v>1348.5</v>
      </c>
      <c r="I17" s="10">
        <v>1417.2</v>
      </c>
      <c r="J17" s="10">
        <v>1831.8</v>
      </c>
      <c r="K17" s="10">
        <v>1428.2</v>
      </c>
      <c r="L17" s="10"/>
      <c r="M17" s="10">
        <v>1545.3</v>
      </c>
      <c r="N17" s="10">
        <v>1453.6</v>
      </c>
      <c r="O17" s="10">
        <v>1413.1</v>
      </c>
      <c r="P17" s="10">
        <v>1144.3</v>
      </c>
      <c r="Q17" s="10">
        <v>1849.9</v>
      </c>
      <c r="R17" s="10">
        <v>1667</v>
      </c>
      <c r="S17" s="49">
        <f t="shared" si="0"/>
        <v>20395.100000000002</v>
      </c>
    </row>
    <row r="18" spans="1:20" x14ac:dyDescent="0.2">
      <c r="A18" s="5" t="s">
        <v>21</v>
      </c>
      <c r="B18" s="5" t="s">
        <v>59</v>
      </c>
      <c r="C18" s="4">
        <f>C16+C17</f>
        <v>1256.165</v>
      </c>
      <c r="D18" s="4">
        <f t="shared" ref="D18:R18" si="2">D16+D17</f>
        <v>1271.069</v>
      </c>
      <c r="E18" s="4">
        <f t="shared" si="2"/>
        <v>1314.34</v>
      </c>
      <c r="F18" s="4">
        <f t="shared" si="2"/>
        <v>1459.9740000000002</v>
      </c>
      <c r="G18" s="4">
        <f t="shared" si="2"/>
        <v>11.744999999999999</v>
      </c>
      <c r="H18" s="4">
        <f t="shared" si="2"/>
        <v>1349.3440000000001</v>
      </c>
      <c r="I18" s="4">
        <f t="shared" si="2"/>
        <v>1420.117</v>
      </c>
      <c r="J18" s="4">
        <f t="shared" si="2"/>
        <v>1836.492</v>
      </c>
      <c r="K18" s="4">
        <f t="shared" si="2"/>
        <v>1430.751</v>
      </c>
      <c r="L18" s="4">
        <f t="shared" si="2"/>
        <v>9.0939999999999994</v>
      </c>
      <c r="M18" s="4">
        <f t="shared" si="2"/>
        <v>1547.2749999999999</v>
      </c>
      <c r="N18" s="4">
        <f t="shared" si="2"/>
        <v>1455.5659999999998</v>
      </c>
      <c r="O18" s="4">
        <f t="shared" si="2"/>
        <v>1416.5919999999999</v>
      </c>
      <c r="P18" s="4">
        <f t="shared" si="2"/>
        <v>1145.5739999999998</v>
      </c>
      <c r="Q18" s="4">
        <f t="shared" si="2"/>
        <v>1854.2230000000002</v>
      </c>
      <c r="R18" s="4">
        <f t="shared" si="2"/>
        <v>1670.579</v>
      </c>
      <c r="S18" s="4">
        <f t="shared" si="0"/>
        <v>20448.900000000001</v>
      </c>
      <c r="T18" s="53" t="s">
        <v>98</v>
      </c>
    </row>
    <row r="19" spans="1:20" x14ac:dyDescent="0.2">
      <c r="A19" s="9" t="s">
        <v>48</v>
      </c>
      <c r="B19" s="9" t="s">
        <v>60</v>
      </c>
      <c r="C19" s="10"/>
      <c r="D19" s="10"/>
      <c r="E19" s="10"/>
      <c r="F19" s="10"/>
      <c r="G19" s="10">
        <v>6.65</v>
      </c>
      <c r="H19" s="10"/>
      <c r="I19" s="10"/>
      <c r="J19" s="10"/>
      <c r="K19" s="10"/>
      <c r="L19" s="10">
        <v>81.150000000000006</v>
      </c>
      <c r="M19" s="10">
        <v>2.65</v>
      </c>
      <c r="N19" s="10"/>
      <c r="O19" s="10"/>
      <c r="P19" s="10"/>
      <c r="Q19" s="10">
        <v>2</v>
      </c>
      <c r="R19" s="10"/>
      <c r="S19" s="49">
        <f t="shared" si="0"/>
        <v>92.450000000000017</v>
      </c>
      <c r="T19" s="50" t="s">
        <v>88</v>
      </c>
    </row>
    <row r="20" spans="1:20" x14ac:dyDescent="0.2">
      <c r="A20" s="9" t="s">
        <v>49</v>
      </c>
      <c r="B20" s="9" t="s">
        <v>60</v>
      </c>
      <c r="C20" s="10">
        <v>1</v>
      </c>
      <c r="D20" s="10">
        <v>1</v>
      </c>
      <c r="E20" s="10">
        <v>1</v>
      </c>
      <c r="F20" s="10">
        <v>1</v>
      </c>
      <c r="G20" s="10">
        <v>1</v>
      </c>
      <c r="H20" s="10">
        <v>1</v>
      </c>
      <c r="I20" s="10">
        <v>1</v>
      </c>
      <c r="J20" s="10">
        <v>1</v>
      </c>
      <c r="K20" s="10">
        <v>1</v>
      </c>
      <c r="L20" s="10">
        <v>1</v>
      </c>
      <c r="M20" s="10">
        <v>1</v>
      </c>
      <c r="N20" s="10">
        <v>1</v>
      </c>
      <c r="O20" s="10">
        <v>1</v>
      </c>
      <c r="P20" s="10">
        <v>1</v>
      </c>
      <c r="Q20" s="10">
        <v>1</v>
      </c>
      <c r="R20" s="10">
        <v>1</v>
      </c>
      <c r="S20" s="49">
        <f t="shared" si="0"/>
        <v>16</v>
      </c>
      <c r="T20" s="50" t="s">
        <v>87</v>
      </c>
    </row>
    <row r="21" spans="1:20" x14ac:dyDescent="0.2">
      <c r="A21" s="9" t="s">
        <v>50</v>
      </c>
      <c r="B21" s="9" t="s">
        <v>60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6">
        <f t="shared" si="0"/>
        <v>0</v>
      </c>
      <c r="T21" s="50"/>
    </row>
    <row r="22" spans="1:20" x14ac:dyDescent="0.2">
      <c r="A22" s="15" t="s">
        <v>27</v>
      </c>
      <c r="B22" s="5" t="s">
        <v>60</v>
      </c>
      <c r="C22" s="4">
        <f t="shared" ref="C22:R22" si="3">C19+C20+C21</f>
        <v>1</v>
      </c>
      <c r="D22" s="4">
        <f t="shared" si="3"/>
        <v>1</v>
      </c>
      <c r="E22" s="4">
        <f t="shared" si="3"/>
        <v>1</v>
      </c>
      <c r="F22" s="4">
        <f t="shared" si="3"/>
        <v>1</v>
      </c>
      <c r="G22" s="4">
        <f t="shared" si="3"/>
        <v>7.65</v>
      </c>
      <c r="H22" s="4">
        <f t="shared" si="3"/>
        <v>1</v>
      </c>
      <c r="I22" s="4">
        <f t="shared" si="3"/>
        <v>1</v>
      </c>
      <c r="J22" s="4">
        <f t="shared" si="3"/>
        <v>1</v>
      </c>
      <c r="K22" s="4">
        <f t="shared" si="3"/>
        <v>1</v>
      </c>
      <c r="L22" s="4">
        <f t="shared" si="3"/>
        <v>82.15</v>
      </c>
      <c r="M22" s="4">
        <f t="shared" si="3"/>
        <v>3.65</v>
      </c>
      <c r="N22" s="4">
        <f t="shared" si="3"/>
        <v>1</v>
      </c>
      <c r="O22" s="4">
        <f t="shared" si="3"/>
        <v>1</v>
      </c>
      <c r="P22" s="4">
        <f t="shared" si="3"/>
        <v>1</v>
      </c>
      <c r="Q22" s="4">
        <f t="shared" si="3"/>
        <v>3</v>
      </c>
      <c r="R22" s="4">
        <f t="shared" si="3"/>
        <v>1</v>
      </c>
      <c r="S22" s="4">
        <f t="shared" si="0"/>
        <v>108.45000000000002</v>
      </c>
      <c r="T22" s="50"/>
    </row>
    <row r="23" spans="1:20" hidden="1" x14ac:dyDescent="0.2">
      <c r="A23" s="11" t="s">
        <v>20</v>
      </c>
      <c r="B23" s="11" t="s">
        <v>22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>
        <f t="shared" si="0"/>
        <v>0</v>
      </c>
      <c r="T23" s="50"/>
    </row>
    <row r="24" spans="1:20" ht="15.75" customHeight="1" x14ac:dyDescent="0.2">
      <c r="A24" s="8" t="s">
        <v>62</v>
      </c>
      <c r="B24" s="9" t="s">
        <v>61</v>
      </c>
      <c r="C24" s="10">
        <v>159.33600000000001</v>
      </c>
      <c r="D24" s="10"/>
      <c r="E24" s="10">
        <v>491.78399999999999</v>
      </c>
      <c r="F24" s="10">
        <v>132.90700000000001</v>
      </c>
      <c r="G24" s="10"/>
      <c r="H24" s="10"/>
      <c r="I24" s="10"/>
      <c r="J24" s="10">
        <v>288.25200000000001</v>
      </c>
      <c r="K24" s="10">
        <v>506.149</v>
      </c>
      <c r="L24" s="10">
        <v>1606.8340000000001</v>
      </c>
      <c r="M24" s="10">
        <v>1591.9770000000001</v>
      </c>
      <c r="N24" s="10">
        <v>131.184</v>
      </c>
      <c r="O24" s="10"/>
      <c r="P24" s="10"/>
      <c r="Q24" s="10"/>
      <c r="R24" s="10">
        <v>196.477</v>
      </c>
      <c r="S24" s="49">
        <f t="shared" si="0"/>
        <v>5104.8999999999996</v>
      </c>
      <c r="T24" s="51"/>
    </row>
    <row r="25" spans="1:20" x14ac:dyDescent="0.2">
      <c r="A25" s="42" t="s">
        <v>69</v>
      </c>
      <c r="B25" s="9" t="s">
        <v>61</v>
      </c>
      <c r="C25" s="10"/>
      <c r="D25" s="10"/>
      <c r="E25" s="10"/>
      <c r="F25" s="10"/>
      <c r="G25" s="10"/>
      <c r="H25" s="10"/>
      <c r="I25" s="10">
        <v>29.960799999999999</v>
      </c>
      <c r="J25" s="10"/>
      <c r="K25" s="10"/>
      <c r="L25" s="10"/>
      <c r="M25" s="10"/>
      <c r="N25" s="10"/>
      <c r="O25" s="10"/>
      <c r="P25" s="10"/>
      <c r="Q25" s="10"/>
      <c r="R25" s="10"/>
      <c r="S25" s="49">
        <f t="shared" si="0"/>
        <v>29.960799999999999</v>
      </c>
      <c r="T25" s="52" t="s">
        <v>89</v>
      </c>
    </row>
    <row r="26" spans="1:20" ht="14.25" customHeight="1" x14ac:dyDescent="0.2">
      <c r="A26" s="42" t="s">
        <v>70</v>
      </c>
      <c r="B26" s="9" t="s">
        <v>61</v>
      </c>
      <c r="C26" s="10"/>
      <c r="D26" s="10"/>
      <c r="E26" s="10"/>
      <c r="F26" s="10"/>
      <c r="G26" s="10"/>
      <c r="H26" s="10"/>
      <c r="I26" s="10"/>
      <c r="J26" s="10"/>
      <c r="K26" s="10"/>
      <c r="L26" s="10">
        <v>62</v>
      </c>
      <c r="M26" s="10"/>
      <c r="N26" s="10"/>
      <c r="O26" s="10"/>
      <c r="P26" s="10"/>
      <c r="Q26" s="10"/>
      <c r="R26" s="10"/>
      <c r="S26" s="49">
        <f t="shared" si="0"/>
        <v>62</v>
      </c>
      <c r="T26" s="52" t="s">
        <v>92</v>
      </c>
    </row>
    <row r="27" spans="1:20" ht="15.75" customHeight="1" x14ac:dyDescent="0.2">
      <c r="A27" s="42" t="s">
        <v>71</v>
      </c>
      <c r="B27" s="9" t="s">
        <v>61</v>
      </c>
      <c r="C27" s="10"/>
      <c r="D27" s="10"/>
      <c r="E27" s="10"/>
      <c r="F27" s="10"/>
      <c r="G27" s="10"/>
      <c r="H27" s="10"/>
      <c r="I27" s="10"/>
      <c r="J27" s="45"/>
      <c r="K27" s="45"/>
      <c r="L27" s="10">
        <v>200</v>
      </c>
      <c r="M27" s="46"/>
      <c r="N27" s="10"/>
      <c r="O27" s="46"/>
      <c r="P27" s="10"/>
      <c r="Q27" s="10"/>
      <c r="R27" s="10"/>
      <c r="S27" s="49">
        <f t="shared" si="0"/>
        <v>200</v>
      </c>
      <c r="T27" s="52" t="s">
        <v>93</v>
      </c>
    </row>
    <row r="28" spans="1:20" x14ac:dyDescent="0.2">
      <c r="A28" s="42" t="s">
        <v>72</v>
      </c>
      <c r="B28" s="9" t="s">
        <v>61</v>
      </c>
      <c r="C28" s="10"/>
      <c r="D28" s="10"/>
      <c r="E28" s="10"/>
      <c r="F28" s="10"/>
      <c r="G28" s="10"/>
      <c r="H28" s="10"/>
      <c r="I28" s="10"/>
      <c r="J28" s="47"/>
      <c r="K28" s="47"/>
      <c r="L28" s="10">
        <v>20</v>
      </c>
      <c r="M28" s="46"/>
      <c r="N28" s="10"/>
      <c r="O28" s="46"/>
      <c r="P28" s="10"/>
      <c r="Q28" s="10"/>
      <c r="R28" s="10"/>
      <c r="S28" s="49">
        <f t="shared" si="0"/>
        <v>20</v>
      </c>
      <c r="T28" s="52" t="s">
        <v>94</v>
      </c>
    </row>
    <row r="29" spans="1:20" ht="15" customHeight="1" x14ac:dyDescent="0.2">
      <c r="A29" s="42" t="s">
        <v>74</v>
      </c>
      <c r="B29" s="9" t="s">
        <v>61</v>
      </c>
      <c r="C29" s="10"/>
      <c r="D29" s="10"/>
      <c r="E29" s="10"/>
      <c r="F29" s="10"/>
      <c r="G29" s="10"/>
      <c r="H29" s="10"/>
      <c r="I29" s="10"/>
      <c r="J29" s="46"/>
      <c r="K29" s="46"/>
      <c r="L29" s="10">
        <v>100</v>
      </c>
      <c r="M29" s="46"/>
      <c r="N29" s="10"/>
      <c r="O29" s="46"/>
      <c r="P29" s="10"/>
      <c r="Q29" s="10"/>
      <c r="R29" s="10"/>
      <c r="S29" s="49">
        <f t="shared" si="0"/>
        <v>100</v>
      </c>
      <c r="T29" s="52" t="s">
        <v>84</v>
      </c>
    </row>
    <row r="30" spans="1:20" x14ac:dyDescent="0.2">
      <c r="A30" s="42" t="s">
        <v>76</v>
      </c>
      <c r="B30" s="9" t="s">
        <v>61</v>
      </c>
      <c r="C30" s="10"/>
      <c r="D30" s="10"/>
      <c r="E30" s="10"/>
      <c r="F30" s="10">
        <v>500</v>
      </c>
      <c r="G30" s="10"/>
      <c r="H30" s="10"/>
      <c r="I30" s="10"/>
      <c r="J30" s="45"/>
      <c r="K30" s="45"/>
      <c r="L30" s="10"/>
      <c r="M30" s="46"/>
      <c r="N30" s="10"/>
      <c r="O30" s="46"/>
      <c r="P30" s="10"/>
      <c r="Q30" s="10"/>
      <c r="R30" s="10"/>
      <c r="S30" s="49">
        <f t="shared" si="0"/>
        <v>500</v>
      </c>
      <c r="T30" s="52" t="s">
        <v>86</v>
      </c>
    </row>
    <row r="31" spans="1:20" x14ac:dyDescent="0.2">
      <c r="A31" s="42" t="s">
        <v>83</v>
      </c>
      <c r="B31" s="9" t="s">
        <v>61</v>
      </c>
      <c r="C31" s="10">
        <v>6.9750100000000002</v>
      </c>
      <c r="D31" s="10">
        <v>6.9750100000000002</v>
      </c>
      <c r="E31" s="10">
        <v>6.9750100000000002</v>
      </c>
      <c r="F31" s="10">
        <v>13.95002</v>
      </c>
      <c r="G31" s="10">
        <v>64.170090000000002</v>
      </c>
      <c r="H31" s="10">
        <v>6.9750100000000002</v>
      </c>
      <c r="I31" s="10">
        <v>9.7650100000000002</v>
      </c>
      <c r="J31" s="45">
        <v>20.92503</v>
      </c>
      <c r="K31" s="45">
        <v>20.92503</v>
      </c>
      <c r="L31" s="10">
        <v>13.95002</v>
      </c>
      <c r="M31" s="46">
        <v>11.16001</v>
      </c>
      <c r="N31" s="10">
        <v>13.95002</v>
      </c>
      <c r="O31" s="46">
        <v>4.1850100000000001</v>
      </c>
      <c r="P31" s="10">
        <v>6.9750100000000002</v>
      </c>
      <c r="Q31" s="10">
        <v>20.92503</v>
      </c>
      <c r="R31" s="10">
        <v>20.92503</v>
      </c>
      <c r="S31" s="49">
        <f t="shared" si="0"/>
        <v>249.70534999999998</v>
      </c>
      <c r="T31" s="52" t="s">
        <v>95</v>
      </c>
    </row>
    <row r="32" spans="1:20" x14ac:dyDescent="0.2">
      <c r="A32" s="42" t="s">
        <v>77</v>
      </c>
      <c r="B32" s="9" t="s">
        <v>61</v>
      </c>
      <c r="C32" s="10"/>
      <c r="D32" s="10"/>
      <c r="E32" s="10"/>
      <c r="F32" s="10"/>
      <c r="G32" s="10"/>
      <c r="H32" s="10"/>
      <c r="I32" s="10"/>
      <c r="J32" s="47"/>
      <c r="K32" s="47"/>
      <c r="L32" s="10">
        <v>1000</v>
      </c>
      <c r="M32" s="46"/>
      <c r="N32" s="10"/>
      <c r="O32" s="46"/>
      <c r="P32" s="10"/>
      <c r="Q32" s="10"/>
      <c r="R32" s="10"/>
      <c r="S32" s="49">
        <f t="shared" si="0"/>
        <v>1000</v>
      </c>
      <c r="T32" s="52" t="s">
        <v>82</v>
      </c>
    </row>
    <row r="33" spans="1:20" x14ac:dyDescent="0.2">
      <c r="A33" s="42" t="s">
        <v>78</v>
      </c>
      <c r="B33" s="9" t="s">
        <v>61</v>
      </c>
      <c r="C33" s="10"/>
      <c r="D33" s="10"/>
      <c r="E33" s="10"/>
      <c r="F33" s="10"/>
      <c r="G33" s="10">
        <v>21.59</v>
      </c>
      <c r="H33" s="10"/>
      <c r="I33" s="10"/>
      <c r="J33" s="45"/>
      <c r="K33" s="45"/>
      <c r="L33" s="10"/>
      <c r="M33" s="46"/>
      <c r="N33" s="10"/>
      <c r="O33" s="46"/>
      <c r="P33" s="10"/>
      <c r="Q33" s="10"/>
      <c r="R33" s="10"/>
      <c r="S33" s="49">
        <f t="shared" si="0"/>
        <v>21.59</v>
      </c>
      <c r="T33" s="52" t="s">
        <v>90</v>
      </c>
    </row>
    <row r="34" spans="1:20" x14ac:dyDescent="0.2">
      <c r="A34" s="42" t="s">
        <v>79</v>
      </c>
      <c r="B34" s="9" t="s">
        <v>61</v>
      </c>
      <c r="C34" s="10">
        <v>100</v>
      </c>
      <c r="D34" s="10">
        <v>80</v>
      </c>
      <c r="E34" s="10">
        <v>160</v>
      </c>
      <c r="F34" s="10">
        <v>350</v>
      </c>
      <c r="G34" s="10">
        <v>280</v>
      </c>
      <c r="H34" s="10"/>
      <c r="I34" s="10">
        <v>160</v>
      </c>
      <c r="J34" s="45">
        <v>220</v>
      </c>
      <c r="K34" s="45">
        <v>40</v>
      </c>
      <c r="L34" s="10">
        <v>40</v>
      </c>
      <c r="M34" s="46">
        <v>490</v>
      </c>
      <c r="N34" s="10">
        <v>180</v>
      </c>
      <c r="O34" s="46"/>
      <c r="P34" s="10">
        <v>320</v>
      </c>
      <c r="Q34" s="10">
        <v>200</v>
      </c>
      <c r="R34" s="10">
        <v>40</v>
      </c>
      <c r="S34" s="49">
        <f t="shared" si="0"/>
        <v>2660</v>
      </c>
      <c r="T34" s="52" t="s">
        <v>91</v>
      </c>
    </row>
    <row r="35" spans="1:20" x14ac:dyDescent="0.2">
      <c r="A35" s="42" t="s">
        <v>80</v>
      </c>
      <c r="B35" s="9" t="s">
        <v>61</v>
      </c>
      <c r="C35" s="10">
        <v>72</v>
      </c>
      <c r="D35" s="10">
        <v>12</v>
      </c>
      <c r="E35" s="10">
        <v>140</v>
      </c>
      <c r="F35" s="10">
        <v>192</v>
      </c>
      <c r="G35" s="10">
        <v>620</v>
      </c>
      <c r="H35" s="10">
        <v>96</v>
      </c>
      <c r="I35" s="10">
        <v>320</v>
      </c>
      <c r="J35" s="45">
        <v>392</v>
      </c>
      <c r="K35" s="45">
        <v>300</v>
      </c>
      <c r="L35" s="10">
        <v>292</v>
      </c>
      <c r="M35" s="46">
        <v>272</v>
      </c>
      <c r="N35" s="10">
        <v>192</v>
      </c>
      <c r="O35" s="46">
        <v>1000</v>
      </c>
      <c r="P35" s="10">
        <v>192</v>
      </c>
      <c r="Q35" s="10">
        <v>196</v>
      </c>
      <c r="R35" s="10">
        <v>376</v>
      </c>
      <c r="S35" s="49">
        <f t="shared" si="0"/>
        <v>4664</v>
      </c>
      <c r="T35" s="52" t="s">
        <v>85</v>
      </c>
    </row>
    <row r="36" spans="1:20" s="12" customFormat="1" x14ac:dyDescent="0.2">
      <c r="A36" s="42" t="s">
        <v>81</v>
      </c>
      <c r="B36" s="9" t="s">
        <v>61</v>
      </c>
      <c r="C36" s="10">
        <v>28</v>
      </c>
      <c r="D36" s="10">
        <v>8</v>
      </c>
      <c r="E36" s="10">
        <v>28</v>
      </c>
      <c r="F36" s="10">
        <v>36</v>
      </c>
      <c r="G36" s="10"/>
      <c r="H36" s="10">
        <v>8</v>
      </c>
      <c r="I36" s="10">
        <v>48</v>
      </c>
      <c r="J36" s="45">
        <v>12</v>
      </c>
      <c r="K36" s="45"/>
      <c r="L36" s="10"/>
      <c r="M36" s="46">
        <v>32</v>
      </c>
      <c r="N36" s="10">
        <v>28</v>
      </c>
      <c r="O36" s="46">
        <v>48</v>
      </c>
      <c r="P36" s="10">
        <v>28</v>
      </c>
      <c r="Q36" s="10">
        <v>20</v>
      </c>
      <c r="R36" s="10">
        <v>68</v>
      </c>
      <c r="S36" s="49">
        <f t="shared" si="0"/>
        <v>392</v>
      </c>
      <c r="T36" s="52" t="s">
        <v>97</v>
      </c>
    </row>
    <row r="37" spans="1:20" x14ac:dyDescent="0.2">
      <c r="A37" s="15" t="s">
        <v>26</v>
      </c>
      <c r="B37" s="5" t="s">
        <v>61</v>
      </c>
      <c r="C37" s="4">
        <f t="shared" ref="C37:S37" si="4">SUM(C24:C36)</f>
        <v>366.31101000000001</v>
      </c>
      <c r="D37" s="4">
        <f t="shared" si="4"/>
        <v>106.97501</v>
      </c>
      <c r="E37" s="4">
        <f t="shared" si="4"/>
        <v>826.75900999999999</v>
      </c>
      <c r="F37" s="4">
        <f t="shared" si="4"/>
        <v>1224.8570199999999</v>
      </c>
      <c r="G37" s="4">
        <f t="shared" si="4"/>
        <v>985.76008999999999</v>
      </c>
      <c r="H37" s="4">
        <f t="shared" si="4"/>
        <v>110.97501</v>
      </c>
      <c r="I37" s="4">
        <f t="shared" si="4"/>
        <v>567.72581000000002</v>
      </c>
      <c r="J37" s="4">
        <f t="shared" si="4"/>
        <v>933.17703000000006</v>
      </c>
      <c r="K37" s="4">
        <f t="shared" si="4"/>
        <v>867.07402999999999</v>
      </c>
      <c r="L37" s="4">
        <f t="shared" si="4"/>
        <v>3334.7840200000001</v>
      </c>
      <c r="M37" s="4">
        <f t="shared" si="4"/>
        <v>2397.1370100000004</v>
      </c>
      <c r="N37" s="4">
        <f t="shared" si="4"/>
        <v>545.13401999999996</v>
      </c>
      <c r="O37" s="4">
        <f t="shared" si="4"/>
        <v>1052.1850100000001</v>
      </c>
      <c r="P37" s="4">
        <f t="shared" si="4"/>
        <v>546.97501</v>
      </c>
      <c r="Q37" s="4">
        <f t="shared" si="4"/>
        <v>436.92502999999999</v>
      </c>
      <c r="R37" s="4">
        <f t="shared" si="4"/>
        <v>701.40202999999997</v>
      </c>
      <c r="S37" s="4">
        <f t="shared" si="4"/>
        <v>15004.156149999999</v>
      </c>
    </row>
    <row r="38" spans="1:20" s="35" customFormat="1" ht="15" customHeight="1" x14ac:dyDescent="0.2">
      <c r="A38" s="8" t="s">
        <v>33</v>
      </c>
      <c r="B38" s="9" t="s">
        <v>34</v>
      </c>
      <c r="C38" s="10"/>
      <c r="D38" s="10"/>
      <c r="E38" s="10"/>
      <c r="F38" s="10"/>
      <c r="G38" s="10">
        <v>80</v>
      </c>
      <c r="H38" s="10"/>
      <c r="I38" s="10"/>
      <c r="J38" s="10"/>
      <c r="K38" s="10"/>
      <c r="L38" s="10">
        <v>732.4</v>
      </c>
      <c r="M38" s="10"/>
      <c r="N38" s="10"/>
      <c r="O38" s="10"/>
      <c r="P38" s="10"/>
      <c r="Q38" s="10"/>
      <c r="R38" s="10"/>
      <c r="S38" s="10">
        <f t="shared" si="0"/>
        <v>812.4</v>
      </c>
    </row>
    <row r="39" spans="1:20" x14ac:dyDescent="0.2">
      <c r="A39" s="67" t="s">
        <v>63</v>
      </c>
      <c r="B39" s="68"/>
      <c r="C39" s="27">
        <f t="shared" ref="C39:R39" si="5">C18+C22+C37</f>
        <v>1623.4760099999999</v>
      </c>
      <c r="D39" s="27">
        <f t="shared" si="5"/>
        <v>1379.0440100000001</v>
      </c>
      <c r="E39" s="27">
        <f t="shared" si="5"/>
        <v>2142.0990099999999</v>
      </c>
      <c r="F39" s="27">
        <f t="shared" si="5"/>
        <v>2685.8310200000001</v>
      </c>
      <c r="G39" s="27">
        <f t="shared" si="5"/>
        <v>1005.15509</v>
      </c>
      <c r="H39" s="27">
        <f t="shared" si="5"/>
        <v>1461.3190100000002</v>
      </c>
      <c r="I39" s="27">
        <f t="shared" si="5"/>
        <v>1988.8428100000001</v>
      </c>
      <c r="J39" s="27">
        <f t="shared" si="5"/>
        <v>2770.66903</v>
      </c>
      <c r="K39" s="27">
        <f t="shared" si="5"/>
        <v>2298.82503</v>
      </c>
      <c r="L39" s="27">
        <f t="shared" si="5"/>
        <v>3426.0280200000002</v>
      </c>
      <c r="M39" s="27">
        <f t="shared" si="5"/>
        <v>3948.0620100000006</v>
      </c>
      <c r="N39" s="27">
        <f t="shared" si="5"/>
        <v>2001.7000199999998</v>
      </c>
      <c r="O39" s="27">
        <f t="shared" si="5"/>
        <v>2469.7770099999998</v>
      </c>
      <c r="P39" s="27">
        <f t="shared" si="5"/>
        <v>1693.5490099999997</v>
      </c>
      <c r="Q39" s="27">
        <f t="shared" si="5"/>
        <v>2294.1480300000003</v>
      </c>
      <c r="R39" s="27">
        <f t="shared" si="5"/>
        <v>2372.9810299999999</v>
      </c>
      <c r="S39" s="27">
        <f t="shared" si="0"/>
        <v>35561.506150000001</v>
      </c>
    </row>
    <row r="40" spans="1:20" x14ac:dyDescent="0.2">
      <c r="A40" s="73" t="s">
        <v>56</v>
      </c>
      <c r="B40" s="74"/>
      <c r="C40" s="34">
        <f t="shared" ref="C40:R40" si="6">C15+C18+C22+C37+C38</f>
        <v>1699.6760100000001</v>
      </c>
      <c r="D40" s="34">
        <f t="shared" si="6"/>
        <v>1455.2440099999999</v>
      </c>
      <c r="E40" s="34">
        <f t="shared" si="6"/>
        <v>2218.2990099999997</v>
      </c>
      <c r="F40" s="34">
        <f t="shared" si="6"/>
        <v>2762.0310200000004</v>
      </c>
      <c r="G40" s="34">
        <f t="shared" si="6"/>
        <v>1085.15509</v>
      </c>
      <c r="H40" s="34">
        <f t="shared" si="6"/>
        <v>1537.51901</v>
      </c>
      <c r="I40" s="34">
        <f t="shared" si="6"/>
        <v>2065.0428099999999</v>
      </c>
      <c r="J40" s="34">
        <f t="shared" si="6"/>
        <v>2948.5690300000001</v>
      </c>
      <c r="K40" s="34">
        <f t="shared" si="6"/>
        <v>2375.0250299999998</v>
      </c>
      <c r="L40" s="34">
        <f t="shared" si="6"/>
        <v>4336.3280199999999</v>
      </c>
      <c r="M40" s="34">
        <f t="shared" si="6"/>
        <v>4024.2620100000004</v>
      </c>
      <c r="N40" s="34">
        <f t="shared" si="6"/>
        <v>2077.90002</v>
      </c>
      <c r="O40" s="34">
        <f t="shared" si="6"/>
        <v>2545.9770100000001</v>
      </c>
      <c r="P40" s="34">
        <f t="shared" si="6"/>
        <v>1769.74901</v>
      </c>
      <c r="Q40" s="34">
        <f t="shared" si="6"/>
        <v>2370.3480300000001</v>
      </c>
      <c r="R40" s="34">
        <f t="shared" si="6"/>
        <v>2550.88103</v>
      </c>
      <c r="S40" s="36">
        <f t="shared" si="0"/>
        <v>37822.006150000001</v>
      </c>
    </row>
    <row r="41" spans="1:20" x14ac:dyDescent="0.2">
      <c r="A41" s="75" t="s">
        <v>64</v>
      </c>
      <c r="B41" s="5" t="s">
        <v>30</v>
      </c>
      <c r="C41" s="4">
        <f t="shared" ref="C41:R41" si="7">C40+C14</f>
        <v>2547.9250099999999</v>
      </c>
      <c r="D41" s="4">
        <f t="shared" si="7"/>
        <v>1586.9440099999999</v>
      </c>
      <c r="E41" s="4">
        <f t="shared" si="7"/>
        <v>2926.0990099999999</v>
      </c>
      <c r="F41" s="4">
        <f t="shared" si="7"/>
        <v>3091.8310200000005</v>
      </c>
      <c r="G41" s="4">
        <f t="shared" si="7"/>
        <v>6345.7550900000006</v>
      </c>
      <c r="H41" s="4">
        <f t="shared" si="7"/>
        <v>1621.6190099999999</v>
      </c>
      <c r="I41" s="4">
        <f t="shared" si="7"/>
        <v>3346.94281</v>
      </c>
      <c r="J41" s="4">
        <f t="shared" si="7"/>
        <v>4165.16903</v>
      </c>
      <c r="K41" s="4">
        <f t="shared" si="7"/>
        <v>2989.6250299999997</v>
      </c>
      <c r="L41" s="4">
        <f t="shared" si="7"/>
        <v>9327.5280200000016</v>
      </c>
      <c r="M41" s="4">
        <f t="shared" si="7"/>
        <v>4784.8620100000007</v>
      </c>
      <c r="N41" s="4">
        <f t="shared" si="7"/>
        <v>2401.8000200000001</v>
      </c>
      <c r="O41" s="4">
        <f t="shared" si="7"/>
        <v>3614.07701</v>
      </c>
      <c r="P41" s="4">
        <f t="shared" si="7"/>
        <v>2181.1490100000001</v>
      </c>
      <c r="Q41" s="4">
        <f t="shared" si="7"/>
        <v>3316.7480300000002</v>
      </c>
      <c r="R41" s="4">
        <f t="shared" si="7"/>
        <v>3506.88103</v>
      </c>
      <c r="S41" s="4">
        <f t="shared" si="0"/>
        <v>57754.955150000009</v>
      </c>
      <c r="T41" s="12"/>
    </row>
    <row r="42" spans="1:20" x14ac:dyDescent="0.2">
      <c r="A42" s="76"/>
      <c r="B42" s="1" t="s">
        <v>55</v>
      </c>
      <c r="C42" s="3">
        <v>47.083039999999997</v>
      </c>
      <c r="D42" s="3"/>
      <c r="E42" s="3"/>
      <c r="F42" s="3">
        <v>6.12704</v>
      </c>
      <c r="G42" s="3">
        <v>756.47154999999998</v>
      </c>
      <c r="H42" s="3">
        <v>10.29219</v>
      </c>
      <c r="I42" s="3"/>
      <c r="J42" s="3">
        <v>6.2694599999999996</v>
      </c>
      <c r="K42" s="3">
        <v>25.049379999999999</v>
      </c>
      <c r="L42" s="3">
        <v>172.98344</v>
      </c>
      <c r="M42" s="3">
        <v>131.9659</v>
      </c>
      <c r="N42" s="3"/>
      <c r="O42" s="3">
        <v>106.72526999999999</v>
      </c>
      <c r="P42" s="3">
        <v>7.8134699999999997</v>
      </c>
      <c r="Q42" s="3"/>
      <c r="R42" s="3"/>
      <c r="S42" s="2">
        <f t="shared" si="0"/>
        <v>1270.7807399999999</v>
      </c>
    </row>
    <row r="43" spans="1:20" x14ac:dyDescent="0.2">
      <c r="A43" s="77"/>
      <c r="B43" s="5" t="s">
        <v>25</v>
      </c>
      <c r="C43" s="4">
        <f t="shared" ref="C43:R43" si="8">C41+C42</f>
        <v>2595.0080499999999</v>
      </c>
      <c r="D43" s="4">
        <f t="shared" si="8"/>
        <v>1586.9440099999999</v>
      </c>
      <c r="E43" s="4">
        <f t="shared" si="8"/>
        <v>2926.0990099999999</v>
      </c>
      <c r="F43" s="4">
        <f t="shared" si="8"/>
        <v>3097.9580600000004</v>
      </c>
      <c r="G43" s="4">
        <f t="shared" si="8"/>
        <v>7102.2266400000008</v>
      </c>
      <c r="H43" s="4">
        <f t="shared" si="8"/>
        <v>1631.9111999999998</v>
      </c>
      <c r="I43" s="4">
        <f t="shared" si="8"/>
        <v>3346.94281</v>
      </c>
      <c r="J43" s="4">
        <f t="shared" si="8"/>
        <v>4171.4384900000005</v>
      </c>
      <c r="K43" s="4">
        <f t="shared" si="8"/>
        <v>3014.6744099999996</v>
      </c>
      <c r="L43" s="4">
        <f t="shared" si="8"/>
        <v>9500.5114600000015</v>
      </c>
      <c r="M43" s="4">
        <f t="shared" si="8"/>
        <v>4916.8279100000009</v>
      </c>
      <c r="N43" s="4">
        <f t="shared" si="8"/>
        <v>2401.8000200000001</v>
      </c>
      <c r="O43" s="4">
        <f t="shared" si="8"/>
        <v>3720.8022799999999</v>
      </c>
      <c r="P43" s="4">
        <f t="shared" si="8"/>
        <v>2188.9624800000001</v>
      </c>
      <c r="Q43" s="4">
        <f t="shared" si="8"/>
        <v>3316.7480300000002</v>
      </c>
      <c r="R43" s="4">
        <f t="shared" si="8"/>
        <v>3506.88103</v>
      </c>
      <c r="S43" s="4">
        <f t="shared" si="0"/>
        <v>59025.735890000004</v>
      </c>
      <c r="T43" s="12"/>
    </row>
    <row r="44" spans="1:20" x14ac:dyDescent="0.2">
      <c r="A44" s="70" t="s">
        <v>67</v>
      </c>
      <c r="B44" s="38" t="s">
        <v>51</v>
      </c>
      <c r="C44" s="25">
        <v>7.8479999999999999</v>
      </c>
      <c r="D44" s="25">
        <v>6.2560000000000002</v>
      </c>
      <c r="E44" s="25">
        <v>16.603000000000002</v>
      </c>
      <c r="F44" s="25">
        <v>12.808999999999999</v>
      </c>
      <c r="G44" s="25">
        <v>95.549000000000007</v>
      </c>
      <c r="H44" s="25">
        <v>6.867</v>
      </c>
      <c r="I44" s="25">
        <v>23.73</v>
      </c>
      <c r="J44" s="25">
        <v>38.167999999999999</v>
      </c>
      <c r="K44" s="25">
        <v>20.75</v>
      </c>
      <c r="L44" s="25">
        <v>73.983999999999995</v>
      </c>
      <c r="M44" s="25">
        <v>16.067</v>
      </c>
      <c r="N44" s="25">
        <v>15.993</v>
      </c>
      <c r="O44" s="25">
        <v>28.413</v>
      </c>
      <c r="P44" s="25">
        <v>10.366</v>
      </c>
      <c r="Q44" s="25">
        <v>35.168999999999997</v>
      </c>
      <c r="R44" s="25">
        <v>29.116</v>
      </c>
      <c r="S44" s="2">
        <f t="shared" si="0"/>
        <v>437.68799999999993</v>
      </c>
    </row>
    <row r="45" spans="1:20" x14ac:dyDescent="0.2">
      <c r="A45" s="71"/>
      <c r="B45" s="38" t="s">
        <v>65</v>
      </c>
      <c r="C45" s="3"/>
      <c r="D45" s="3"/>
      <c r="E45" s="3">
        <v>253.66300000000001</v>
      </c>
      <c r="F45" s="3"/>
      <c r="G45" s="3"/>
      <c r="H45" s="3"/>
      <c r="I45" s="3"/>
      <c r="J45" s="3"/>
      <c r="K45" s="3"/>
      <c r="L45" s="3"/>
      <c r="M45" s="3"/>
      <c r="N45" s="3">
        <v>253.66300000000001</v>
      </c>
      <c r="O45" s="3"/>
      <c r="P45" s="3"/>
      <c r="Q45" s="3"/>
      <c r="R45" s="3"/>
      <c r="S45" s="2">
        <f t="shared" si="0"/>
        <v>507.32600000000002</v>
      </c>
    </row>
    <row r="46" spans="1:20" x14ac:dyDescent="0.2">
      <c r="A46" s="72"/>
      <c r="B46" s="39" t="s">
        <v>66</v>
      </c>
      <c r="C46" s="40">
        <f>C45+C44</f>
        <v>7.8479999999999999</v>
      </c>
      <c r="D46" s="40">
        <f t="shared" ref="D46:R46" si="9">D45+D44</f>
        <v>6.2560000000000002</v>
      </c>
      <c r="E46" s="40">
        <f t="shared" si="9"/>
        <v>270.26600000000002</v>
      </c>
      <c r="F46" s="40">
        <f t="shared" si="9"/>
        <v>12.808999999999999</v>
      </c>
      <c r="G46" s="40">
        <f t="shared" si="9"/>
        <v>95.549000000000007</v>
      </c>
      <c r="H46" s="40">
        <f t="shared" si="9"/>
        <v>6.867</v>
      </c>
      <c r="I46" s="40">
        <f t="shared" si="9"/>
        <v>23.73</v>
      </c>
      <c r="J46" s="40">
        <f t="shared" si="9"/>
        <v>38.167999999999999</v>
      </c>
      <c r="K46" s="40">
        <f t="shared" si="9"/>
        <v>20.75</v>
      </c>
      <c r="L46" s="40">
        <f t="shared" si="9"/>
        <v>73.983999999999995</v>
      </c>
      <c r="M46" s="40">
        <f t="shared" si="9"/>
        <v>16.067</v>
      </c>
      <c r="N46" s="40">
        <f t="shared" si="9"/>
        <v>269.65600000000001</v>
      </c>
      <c r="O46" s="40">
        <f t="shared" si="9"/>
        <v>28.413</v>
      </c>
      <c r="P46" s="40">
        <f t="shared" si="9"/>
        <v>10.366</v>
      </c>
      <c r="Q46" s="40">
        <f t="shared" si="9"/>
        <v>35.168999999999997</v>
      </c>
      <c r="R46" s="40">
        <f t="shared" si="9"/>
        <v>29.116</v>
      </c>
      <c r="S46" s="40">
        <f t="shared" si="0"/>
        <v>945.01400000000001</v>
      </c>
    </row>
    <row r="47" spans="1:20" x14ac:dyDescent="0.2">
      <c r="D47" s="16"/>
    </row>
  </sheetData>
  <mergeCells count="7">
    <mergeCell ref="A44:A46"/>
    <mergeCell ref="A1:S1"/>
    <mergeCell ref="D2:E2"/>
    <mergeCell ref="A14:B14"/>
    <mergeCell ref="A39:B39"/>
    <mergeCell ref="A40:B40"/>
    <mergeCell ref="A41:A43"/>
  </mergeCells>
  <pageMargins left="0.19685039370078741" right="0.19685039370078741" top="0.98425196850393704" bottom="0.39370078740157483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workbookViewId="0">
      <pane xSplit="1" ySplit="4" topLeftCell="H11" activePane="bottomRight" state="frozen"/>
      <selection pane="topRight" activeCell="B1" sqref="B1"/>
      <selection pane="bottomLeft" activeCell="A5" sqref="A5"/>
      <selection pane="bottomRight" activeCell="S19" sqref="S19"/>
    </sheetView>
  </sheetViews>
  <sheetFormatPr defaultRowHeight="12.75" x14ac:dyDescent="0.2"/>
  <cols>
    <col min="1" max="1" width="20.42578125" customWidth="1"/>
    <col min="2" max="2" width="23.85546875" customWidth="1"/>
    <col min="3" max="3" width="10.85546875" customWidth="1"/>
    <col min="4" max="4" width="10.7109375" customWidth="1"/>
    <col min="5" max="5" width="10.85546875" customWidth="1"/>
    <col min="6" max="6" width="10.7109375" customWidth="1"/>
    <col min="7" max="7" width="11.7109375" customWidth="1"/>
    <col min="8" max="8" width="10.85546875" customWidth="1"/>
    <col min="9" max="9" width="11" customWidth="1"/>
    <col min="10" max="10" width="12" customWidth="1"/>
    <col min="11" max="11" width="10.7109375" customWidth="1"/>
    <col min="12" max="12" width="12" customWidth="1"/>
    <col min="13" max="13" width="11" customWidth="1"/>
    <col min="14" max="14" width="10.7109375" customWidth="1"/>
    <col min="15" max="15" width="11.5703125" customWidth="1"/>
    <col min="16" max="16" width="10.7109375" customWidth="1"/>
    <col min="17" max="17" width="10.85546875" customWidth="1"/>
    <col min="18" max="18" width="11.140625" customWidth="1"/>
    <col min="19" max="19" width="13.42578125" customWidth="1"/>
    <col min="20" max="20" width="12.85546875" customWidth="1"/>
  </cols>
  <sheetData>
    <row r="1" spans="1:19" x14ac:dyDescent="0.2">
      <c r="A1" s="65" t="s">
        <v>96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x14ac:dyDescent="0.2">
      <c r="A2" s="55"/>
      <c r="B2" s="55"/>
      <c r="C2" s="18"/>
      <c r="D2" s="69"/>
      <c r="E2" s="69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x14ac:dyDescent="0.2">
      <c r="S3" t="s">
        <v>23</v>
      </c>
    </row>
    <row r="4" spans="1:19" ht="24" x14ac:dyDescent="0.2">
      <c r="A4" s="28" t="s">
        <v>28</v>
      </c>
      <c r="B4" s="29" t="s">
        <v>29</v>
      </c>
      <c r="C4" s="43" t="s">
        <v>0</v>
      </c>
      <c r="D4" s="43" t="s">
        <v>1</v>
      </c>
      <c r="E4" s="43" t="s">
        <v>2</v>
      </c>
      <c r="F4" s="43" t="s">
        <v>3</v>
      </c>
      <c r="G4" s="54" t="s">
        <v>4</v>
      </c>
      <c r="H4" s="43" t="s">
        <v>5</v>
      </c>
      <c r="I4" s="43" t="s">
        <v>6</v>
      </c>
      <c r="J4" s="43" t="s">
        <v>7</v>
      </c>
      <c r="K4" s="43" t="s">
        <v>8</v>
      </c>
      <c r="L4" s="43" t="s">
        <v>9</v>
      </c>
      <c r="M4" s="43" t="s">
        <v>10</v>
      </c>
      <c r="N4" s="43" t="s">
        <v>11</v>
      </c>
      <c r="O4" s="54" t="s">
        <v>12</v>
      </c>
      <c r="P4" s="54" t="s">
        <v>13</v>
      </c>
      <c r="Q4" s="54" t="s">
        <v>14</v>
      </c>
      <c r="R4" s="43" t="s">
        <v>15</v>
      </c>
      <c r="S4" s="26" t="s">
        <v>16</v>
      </c>
    </row>
    <row r="5" spans="1:19" s="19" customFormat="1" ht="13.5" customHeight="1" x14ac:dyDescent="0.2">
      <c r="A5" s="21" t="s">
        <v>38</v>
      </c>
      <c r="B5" s="22" t="s">
        <v>31</v>
      </c>
      <c r="C5" s="23">
        <v>29.6</v>
      </c>
      <c r="D5" s="23">
        <v>11.5</v>
      </c>
      <c r="E5" s="23">
        <v>75</v>
      </c>
      <c r="F5" s="24">
        <v>17.100000000000001</v>
      </c>
      <c r="G5" s="24">
        <v>1499</v>
      </c>
      <c r="H5" s="24">
        <v>19.5</v>
      </c>
      <c r="I5" s="24">
        <v>34</v>
      </c>
      <c r="J5" s="24">
        <v>120.1</v>
      </c>
      <c r="K5" s="24">
        <v>36.4</v>
      </c>
      <c r="L5" s="24">
        <v>3176</v>
      </c>
      <c r="M5" s="24">
        <v>26.3</v>
      </c>
      <c r="N5" s="24">
        <v>27.1</v>
      </c>
      <c r="O5" s="24">
        <v>155</v>
      </c>
      <c r="P5" s="24">
        <v>58.4</v>
      </c>
      <c r="Q5" s="24">
        <v>343</v>
      </c>
      <c r="R5" s="24">
        <v>31.3</v>
      </c>
      <c r="S5" s="6">
        <f t="shared" ref="S5:S48" si="0">SUM(C5:R5)</f>
        <v>5659.3</v>
      </c>
    </row>
    <row r="6" spans="1:19" s="19" customFormat="1" ht="13.5" customHeight="1" x14ac:dyDescent="0.2">
      <c r="A6" s="21" t="s">
        <v>39</v>
      </c>
      <c r="B6" s="22" t="s">
        <v>17</v>
      </c>
      <c r="C6" s="23"/>
      <c r="D6" s="23"/>
      <c r="E6" s="23">
        <v>2.2000000000000002</v>
      </c>
      <c r="F6" s="24"/>
      <c r="G6" s="24"/>
      <c r="H6" s="24">
        <v>7.4</v>
      </c>
      <c r="I6" s="24">
        <v>5.7</v>
      </c>
      <c r="J6" s="24">
        <v>7.5</v>
      </c>
      <c r="K6" s="24">
        <v>5.5</v>
      </c>
      <c r="L6" s="24">
        <v>6.8</v>
      </c>
      <c r="M6" s="24"/>
      <c r="N6" s="24">
        <v>1</v>
      </c>
      <c r="O6" s="24">
        <v>14</v>
      </c>
      <c r="P6" s="24">
        <v>2.2999999999999998</v>
      </c>
      <c r="Q6" s="24"/>
      <c r="R6" s="24">
        <v>0.5</v>
      </c>
      <c r="S6" s="6">
        <f t="shared" si="0"/>
        <v>52.9</v>
      </c>
    </row>
    <row r="7" spans="1:19" s="19" customFormat="1" ht="13.5" customHeight="1" x14ac:dyDescent="0.2">
      <c r="A7" s="21" t="s">
        <v>40</v>
      </c>
      <c r="B7" s="22" t="s">
        <v>18</v>
      </c>
      <c r="C7" s="23">
        <v>23.8</v>
      </c>
      <c r="D7" s="23">
        <v>6.2</v>
      </c>
      <c r="E7" s="23">
        <v>46.6</v>
      </c>
      <c r="F7" s="24">
        <v>9.3000000000000007</v>
      </c>
      <c r="G7" s="24">
        <v>134.1</v>
      </c>
      <c r="H7" s="24">
        <v>6</v>
      </c>
      <c r="I7" s="24">
        <v>93.3</v>
      </c>
      <c r="J7" s="24">
        <v>36.799999999999997</v>
      </c>
      <c r="K7" s="24">
        <v>58.6</v>
      </c>
      <c r="L7" s="24">
        <v>518.4</v>
      </c>
      <c r="M7" s="24">
        <v>37.299999999999997</v>
      </c>
      <c r="N7" s="24">
        <v>50.8</v>
      </c>
      <c r="O7" s="24">
        <v>59.1</v>
      </c>
      <c r="P7" s="24">
        <v>12.7</v>
      </c>
      <c r="Q7" s="24">
        <v>26.8</v>
      </c>
      <c r="R7" s="24">
        <v>44.7</v>
      </c>
      <c r="S7" s="6">
        <f t="shared" si="0"/>
        <v>1164.5</v>
      </c>
    </row>
    <row r="8" spans="1:19" s="19" customFormat="1" ht="13.5" customHeight="1" x14ac:dyDescent="0.2">
      <c r="A8" s="21" t="s">
        <v>41</v>
      </c>
      <c r="B8" s="22" t="s">
        <v>52</v>
      </c>
      <c r="C8" s="23">
        <v>282.54899999999998</v>
      </c>
      <c r="D8" s="23">
        <v>100</v>
      </c>
      <c r="E8" s="23">
        <v>450</v>
      </c>
      <c r="F8" s="24">
        <v>141</v>
      </c>
      <c r="G8" s="24">
        <v>3523</v>
      </c>
      <c r="H8" s="24">
        <v>50</v>
      </c>
      <c r="I8" s="24">
        <v>565.70000000000005</v>
      </c>
      <c r="J8" s="24">
        <v>865.2</v>
      </c>
      <c r="K8" s="24">
        <v>499.1</v>
      </c>
      <c r="L8" s="24">
        <v>1030</v>
      </c>
      <c r="M8" s="24">
        <v>183</v>
      </c>
      <c r="N8" s="24">
        <v>220</v>
      </c>
      <c r="O8" s="24">
        <v>700</v>
      </c>
      <c r="P8" s="24">
        <v>350</v>
      </c>
      <c r="Q8" s="24">
        <v>430</v>
      </c>
      <c r="R8" s="24">
        <v>700</v>
      </c>
      <c r="S8" s="6">
        <f t="shared" si="0"/>
        <v>10089.548999999999</v>
      </c>
    </row>
    <row r="9" spans="1:19" s="19" customFormat="1" ht="13.5" customHeight="1" x14ac:dyDescent="0.2">
      <c r="A9" s="21" t="s">
        <v>53</v>
      </c>
      <c r="B9" s="22" t="s">
        <v>54</v>
      </c>
      <c r="C9" s="23">
        <v>324</v>
      </c>
      <c r="D9" s="23"/>
      <c r="E9" s="23">
        <v>65</v>
      </c>
      <c r="F9" s="24">
        <v>10.5</v>
      </c>
      <c r="G9" s="24">
        <v>4.5</v>
      </c>
      <c r="H9" s="24">
        <v>1.2</v>
      </c>
      <c r="I9" s="24">
        <v>463.2</v>
      </c>
      <c r="J9" s="24"/>
      <c r="K9" s="24"/>
      <c r="L9" s="24"/>
      <c r="M9" s="24">
        <v>49</v>
      </c>
      <c r="N9" s="24"/>
      <c r="O9" s="24"/>
      <c r="P9" s="24"/>
      <c r="Q9" s="24">
        <v>11.6</v>
      </c>
      <c r="R9" s="24"/>
      <c r="S9" s="6">
        <f t="shared" si="0"/>
        <v>929</v>
      </c>
    </row>
    <row r="10" spans="1:19" s="19" customFormat="1" ht="13.5" customHeight="1" x14ac:dyDescent="0.2">
      <c r="A10" s="21" t="s">
        <v>42</v>
      </c>
      <c r="B10" s="22" t="s">
        <v>35</v>
      </c>
      <c r="C10" s="23">
        <v>6</v>
      </c>
      <c r="D10" s="23"/>
      <c r="E10" s="24">
        <v>29</v>
      </c>
      <c r="F10" s="24"/>
      <c r="G10" s="24"/>
      <c r="H10" s="24"/>
      <c r="I10" s="24"/>
      <c r="J10" s="24">
        <v>117</v>
      </c>
      <c r="K10" s="24"/>
      <c r="L10" s="24">
        <v>260</v>
      </c>
      <c r="M10" s="24">
        <v>25</v>
      </c>
      <c r="N10" s="24"/>
      <c r="O10" s="24"/>
      <c r="P10" s="24"/>
      <c r="Q10" s="24"/>
      <c r="R10" s="24">
        <v>4.5</v>
      </c>
      <c r="S10" s="6">
        <f t="shared" si="0"/>
        <v>441.5</v>
      </c>
    </row>
    <row r="11" spans="1:19" s="19" customFormat="1" ht="13.5" customHeight="1" x14ac:dyDescent="0.2">
      <c r="A11" s="21" t="s">
        <v>43</v>
      </c>
      <c r="B11" s="22" t="s">
        <v>32</v>
      </c>
      <c r="C11" s="23">
        <v>170</v>
      </c>
      <c r="D11" s="23">
        <v>4</v>
      </c>
      <c r="E11" s="24">
        <v>40</v>
      </c>
      <c r="F11" s="24">
        <v>131</v>
      </c>
      <c r="G11" s="24"/>
      <c r="H11" s="24"/>
      <c r="I11" s="24">
        <v>100</v>
      </c>
      <c r="J11" s="24">
        <v>70</v>
      </c>
      <c r="K11" s="24">
        <v>5</v>
      </c>
      <c r="L11" s="24"/>
      <c r="M11" s="24">
        <v>350</v>
      </c>
      <c r="N11" s="24">
        <v>5</v>
      </c>
      <c r="O11" s="24">
        <v>120</v>
      </c>
      <c r="P11" s="24">
        <v>15</v>
      </c>
      <c r="Q11" s="24">
        <v>20</v>
      </c>
      <c r="R11" s="24">
        <v>150</v>
      </c>
      <c r="S11" s="6">
        <f t="shared" si="0"/>
        <v>1180</v>
      </c>
    </row>
    <row r="12" spans="1:19" s="19" customFormat="1" ht="13.5" customHeight="1" x14ac:dyDescent="0.2">
      <c r="A12" s="21" t="s">
        <v>44</v>
      </c>
      <c r="B12" s="22" t="s">
        <v>36</v>
      </c>
      <c r="C12" s="23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>
        <v>75</v>
      </c>
      <c r="R12" s="24"/>
      <c r="S12" s="6">
        <f t="shared" si="0"/>
        <v>75</v>
      </c>
    </row>
    <row r="13" spans="1:19" s="19" customFormat="1" ht="13.5" customHeight="1" x14ac:dyDescent="0.2">
      <c r="A13" s="21" t="s">
        <v>45</v>
      </c>
      <c r="B13" s="22" t="s">
        <v>37</v>
      </c>
      <c r="C13" s="23">
        <v>12.3</v>
      </c>
      <c r="D13" s="23">
        <v>10</v>
      </c>
      <c r="E13" s="24"/>
      <c r="F13" s="24">
        <v>20.9</v>
      </c>
      <c r="G13" s="24">
        <v>100</v>
      </c>
      <c r="H13" s="24"/>
      <c r="I13" s="24">
        <v>20</v>
      </c>
      <c r="J13" s="24"/>
      <c r="K13" s="24">
        <v>10</v>
      </c>
      <c r="L13" s="24"/>
      <c r="M13" s="24">
        <v>90</v>
      </c>
      <c r="N13" s="24">
        <v>20</v>
      </c>
      <c r="O13" s="24">
        <v>20</v>
      </c>
      <c r="P13" s="24">
        <v>23</v>
      </c>
      <c r="Q13" s="24">
        <v>40</v>
      </c>
      <c r="R13" s="24">
        <v>25</v>
      </c>
      <c r="S13" s="6">
        <f t="shared" si="0"/>
        <v>391.2</v>
      </c>
    </row>
    <row r="14" spans="1:19" x14ac:dyDescent="0.2">
      <c r="A14" s="66" t="s">
        <v>19</v>
      </c>
      <c r="B14" s="66"/>
      <c r="C14" s="37">
        <f t="shared" ref="C14:S14" si="1">SUM(C5:C13)</f>
        <v>848.24899999999991</v>
      </c>
      <c r="D14" s="37">
        <f t="shared" si="1"/>
        <v>131.69999999999999</v>
      </c>
      <c r="E14" s="37">
        <f t="shared" si="1"/>
        <v>707.8</v>
      </c>
      <c r="F14" s="37">
        <f t="shared" si="1"/>
        <v>329.79999999999995</v>
      </c>
      <c r="G14" s="37">
        <f t="shared" si="1"/>
        <v>5260.6</v>
      </c>
      <c r="H14" s="37">
        <f t="shared" si="1"/>
        <v>84.100000000000009</v>
      </c>
      <c r="I14" s="37">
        <f t="shared" si="1"/>
        <v>1281.9000000000001</v>
      </c>
      <c r="J14" s="37">
        <f t="shared" si="1"/>
        <v>1216.5999999999999</v>
      </c>
      <c r="K14" s="37">
        <f t="shared" si="1"/>
        <v>614.6</v>
      </c>
      <c r="L14" s="37">
        <f t="shared" si="1"/>
        <v>4991.2000000000007</v>
      </c>
      <c r="M14" s="37">
        <f t="shared" si="1"/>
        <v>760.6</v>
      </c>
      <c r="N14" s="37">
        <f t="shared" si="1"/>
        <v>323.89999999999998</v>
      </c>
      <c r="O14" s="37">
        <f t="shared" si="1"/>
        <v>1068.0999999999999</v>
      </c>
      <c r="P14" s="37">
        <f t="shared" si="1"/>
        <v>461.4</v>
      </c>
      <c r="Q14" s="37">
        <f t="shared" si="1"/>
        <v>946.4</v>
      </c>
      <c r="R14" s="37">
        <f t="shared" si="1"/>
        <v>956</v>
      </c>
      <c r="S14" s="37">
        <f t="shared" si="1"/>
        <v>19982.949000000001</v>
      </c>
    </row>
    <row r="15" spans="1:19" x14ac:dyDescent="0.2">
      <c r="A15" s="5" t="s">
        <v>24</v>
      </c>
      <c r="B15" s="5" t="s">
        <v>58</v>
      </c>
      <c r="C15" s="4">
        <v>76.2</v>
      </c>
      <c r="D15" s="4">
        <v>76.2</v>
      </c>
      <c r="E15" s="4">
        <v>76.2</v>
      </c>
      <c r="F15" s="4">
        <v>76.2</v>
      </c>
      <c r="G15" s="4"/>
      <c r="H15" s="4">
        <v>76.2</v>
      </c>
      <c r="I15" s="4">
        <v>76.2</v>
      </c>
      <c r="J15" s="4">
        <v>177.9</v>
      </c>
      <c r="K15" s="4">
        <v>76.2</v>
      </c>
      <c r="L15" s="4">
        <v>177.9</v>
      </c>
      <c r="M15" s="4">
        <v>76.2</v>
      </c>
      <c r="N15" s="4">
        <v>76.2</v>
      </c>
      <c r="O15" s="4">
        <v>76.2</v>
      </c>
      <c r="P15" s="4">
        <v>76.2</v>
      </c>
      <c r="Q15" s="4">
        <v>76.2</v>
      </c>
      <c r="R15" s="4">
        <v>177.9</v>
      </c>
      <c r="S15" s="4">
        <f t="shared" si="0"/>
        <v>1448.1000000000004</v>
      </c>
    </row>
    <row r="16" spans="1:19" s="20" customFormat="1" x14ac:dyDescent="0.2">
      <c r="A16" s="9" t="s">
        <v>46</v>
      </c>
      <c r="B16" s="9" t="s">
        <v>59</v>
      </c>
      <c r="C16" s="10">
        <v>0.96499999999999997</v>
      </c>
      <c r="D16" s="10">
        <v>0.76900000000000002</v>
      </c>
      <c r="E16" s="10">
        <v>2.04</v>
      </c>
      <c r="F16" s="10">
        <v>1.5740000000000001</v>
      </c>
      <c r="G16" s="10">
        <v>11.744999999999999</v>
      </c>
      <c r="H16" s="10">
        <v>0.84399999999999997</v>
      </c>
      <c r="I16" s="10">
        <v>2.9169999999999998</v>
      </c>
      <c r="J16" s="10">
        <v>4.6920000000000002</v>
      </c>
      <c r="K16" s="10">
        <v>2.5510000000000002</v>
      </c>
      <c r="L16" s="10">
        <v>9.0939999999999994</v>
      </c>
      <c r="M16" s="10">
        <v>1.9750000000000001</v>
      </c>
      <c r="N16" s="10">
        <v>1.966</v>
      </c>
      <c r="O16" s="10">
        <v>3.492</v>
      </c>
      <c r="P16" s="10">
        <v>1.274</v>
      </c>
      <c r="Q16" s="10">
        <v>4.3230000000000004</v>
      </c>
      <c r="R16" s="10">
        <v>3.5790000000000002</v>
      </c>
      <c r="S16" s="56">
        <f t="shared" si="0"/>
        <v>53.800000000000004</v>
      </c>
    </row>
    <row r="17" spans="1:20" s="20" customFormat="1" x14ac:dyDescent="0.2">
      <c r="A17" s="9" t="s">
        <v>47</v>
      </c>
      <c r="B17" s="9" t="s">
        <v>59</v>
      </c>
      <c r="C17" s="10">
        <v>1255.2</v>
      </c>
      <c r="D17" s="10">
        <v>1270.3</v>
      </c>
      <c r="E17" s="10">
        <v>1312.3</v>
      </c>
      <c r="F17" s="10">
        <v>1458.4</v>
      </c>
      <c r="G17" s="10"/>
      <c r="H17" s="10">
        <v>1348.5</v>
      </c>
      <c r="I17" s="10">
        <v>1417.2</v>
      </c>
      <c r="J17" s="10">
        <v>1831.8</v>
      </c>
      <c r="K17" s="10">
        <v>1428.2</v>
      </c>
      <c r="L17" s="10"/>
      <c r="M17" s="10">
        <v>1545.3</v>
      </c>
      <c r="N17" s="10">
        <v>1453.6</v>
      </c>
      <c r="O17" s="10">
        <v>1413.1</v>
      </c>
      <c r="P17" s="10">
        <v>1144.3</v>
      </c>
      <c r="Q17" s="10">
        <v>1849.9</v>
      </c>
      <c r="R17" s="10">
        <v>1667</v>
      </c>
      <c r="S17" s="56">
        <f t="shared" si="0"/>
        <v>20395.100000000002</v>
      </c>
    </row>
    <row r="18" spans="1:20" x14ac:dyDescent="0.2">
      <c r="A18" s="5" t="s">
        <v>21</v>
      </c>
      <c r="B18" s="5" t="s">
        <v>59</v>
      </c>
      <c r="C18" s="4">
        <f>C16+C17</f>
        <v>1256.165</v>
      </c>
      <c r="D18" s="4">
        <f t="shared" ref="D18:R18" si="2">D16+D17</f>
        <v>1271.069</v>
      </c>
      <c r="E18" s="4">
        <f t="shared" si="2"/>
        <v>1314.34</v>
      </c>
      <c r="F18" s="4">
        <f t="shared" si="2"/>
        <v>1459.9740000000002</v>
      </c>
      <c r="G18" s="4">
        <f t="shared" si="2"/>
        <v>11.744999999999999</v>
      </c>
      <c r="H18" s="4">
        <f t="shared" si="2"/>
        <v>1349.3440000000001</v>
      </c>
      <c r="I18" s="4">
        <f t="shared" si="2"/>
        <v>1420.117</v>
      </c>
      <c r="J18" s="4">
        <f t="shared" si="2"/>
        <v>1836.492</v>
      </c>
      <c r="K18" s="4">
        <f t="shared" si="2"/>
        <v>1430.751</v>
      </c>
      <c r="L18" s="4">
        <f t="shared" si="2"/>
        <v>9.0939999999999994</v>
      </c>
      <c r="M18" s="4">
        <f t="shared" si="2"/>
        <v>1547.2749999999999</v>
      </c>
      <c r="N18" s="4">
        <f t="shared" si="2"/>
        <v>1455.5659999999998</v>
      </c>
      <c r="O18" s="4">
        <f t="shared" si="2"/>
        <v>1416.5919999999999</v>
      </c>
      <c r="P18" s="4">
        <f t="shared" si="2"/>
        <v>1145.5739999999998</v>
      </c>
      <c r="Q18" s="4">
        <f t="shared" si="2"/>
        <v>1854.2230000000002</v>
      </c>
      <c r="R18" s="4">
        <f t="shared" si="2"/>
        <v>1670.579</v>
      </c>
      <c r="S18" s="4">
        <f t="shared" si="0"/>
        <v>20448.900000000001</v>
      </c>
      <c r="T18" s="53" t="s">
        <v>98</v>
      </c>
    </row>
    <row r="19" spans="1:20" x14ac:dyDescent="0.2">
      <c r="A19" s="9" t="s">
        <v>48</v>
      </c>
      <c r="B19" s="9" t="s">
        <v>60</v>
      </c>
      <c r="C19" s="10"/>
      <c r="D19" s="10"/>
      <c r="E19" s="10"/>
      <c r="F19" s="10">
        <v>6.69</v>
      </c>
      <c r="G19" s="10">
        <v>67.900000000000006</v>
      </c>
      <c r="H19" s="10">
        <v>1.5</v>
      </c>
      <c r="I19" s="10"/>
      <c r="J19" s="10">
        <v>13.9</v>
      </c>
      <c r="K19" s="10"/>
      <c r="L19" s="10">
        <v>137.80000000000001</v>
      </c>
      <c r="M19" s="10">
        <v>2.65</v>
      </c>
      <c r="N19" s="10"/>
      <c r="O19" s="10">
        <v>81.784999999999997</v>
      </c>
      <c r="P19" s="10"/>
      <c r="Q19" s="10">
        <v>52</v>
      </c>
      <c r="R19" s="10">
        <v>10</v>
      </c>
      <c r="S19" s="56">
        <f t="shared" si="0"/>
        <v>374.22500000000002</v>
      </c>
      <c r="T19" s="50" t="s">
        <v>88</v>
      </c>
    </row>
    <row r="20" spans="1:20" x14ac:dyDescent="0.2">
      <c r="A20" s="9" t="s">
        <v>49</v>
      </c>
      <c r="B20" s="9" t="s">
        <v>60</v>
      </c>
      <c r="C20" s="10">
        <v>1</v>
      </c>
      <c r="D20" s="10">
        <v>1</v>
      </c>
      <c r="E20" s="10">
        <v>1</v>
      </c>
      <c r="F20" s="10">
        <v>1</v>
      </c>
      <c r="G20" s="10">
        <v>1</v>
      </c>
      <c r="H20" s="10">
        <v>1</v>
      </c>
      <c r="I20" s="10">
        <v>1</v>
      </c>
      <c r="J20" s="10">
        <v>1</v>
      </c>
      <c r="K20" s="10">
        <v>1</v>
      </c>
      <c r="L20" s="10">
        <v>1</v>
      </c>
      <c r="M20" s="10">
        <v>40.293999999999997</v>
      </c>
      <c r="N20" s="10">
        <v>23.5</v>
      </c>
      <c r="O20" s="10">
        <v>1</v>
      </c>
      <c r="P20" s="10">
        <v>1</v>
      </c>
      <c r="Q20" s="10">
        <v>1</v>
      </c>
      <c r="R20" s="10">
        <v>1</v>
      </c>
      <c r="S20" s="56">
        <f t="shared" si="0"/>
        <v>77.793999999999997</v>
      </c>
      <c r="T20" s="50" t="s">
        <v>87</v>
      </c>
    </row>
    <row r="21" spans="1:20" x14ac:dyDescent="0.2">
      <c r="A21" s="9" t="s">
        <v>50</v>
      </c>
      <c r="B21" s="9" t="s">
        <v>60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6">
        <f t="shared" si="0"/>
        <v>0</v>
      </c>
      <c r="T21" s="50"/>
    </row>
    <row r="22" spans="1:20" x14ac:dyDescent="0.2">
      <c r="A22" s="15" t="s">
        <v>27</v>
      </c>
      <c r="B22" s="5" t="s">
        <v>60</v>
      </c>
      <c r="C22" s="4">
        <f t="shared" ref="C22:R22" si="3">C19+C20+C21</f>
        <v>1</v>
      </c>
      <c r="D22" s="4">
        <f t="shared" si="3"/>
        <v>1</v>
      </c>
      <c r="E22" s="4">
        <f t="shared" si="3"/>
        <v>1</v>
      </c>
      <c r="F22" s="4">
        <f t="shared" si="3"/>
        <v>7.69</v>
      </c>
      <c r="G22" s="4">
        <f t="shared" si="3"/>
        <v>68.900000000000006</v>
      </c>
      <c r="H22" s="4">
        <f t="shared" si="3"/>
        <v>2.5</v>
      </c>
      <c r="I22" s="4">
        <f t="shared" si="3"/>
        <v>1</v>
      </c>
      <c r="J22" s="4">
        <f t="shared" si="3"/>
        <v>14.9</v>
      </c>
      <c r="K22" s="4">
        <f t="shared" si="3"/>
        <v>1</v>
      </c>
      <c r="L22" s="4">
        <f t="shared" si="3"/>
        <v>138.80000000000001</v>
      </c>
      <c r="M22" s="4">
        <f t="shared" si="3"/>
        <v>42.943999999999996</v>
      </c>
      <c r="N22" s="4">
        <f t="shared" si="3"/>
        <v>23.5</v>
      </c>
      <c r="O22" s="4">
        <f t="shared" si="3"/>
        <v>82.784999999999997</v>
      </c>
      <c r="P22" s="4">
        <f t="shared" si="3"/>
        <v>1</v>
      </c>
      <c r="Q22" s="4">
        <f t="shared" si="3"/>
        <v>53</v>
      </c>
      <c r="R22" s="4">
        <f t="shared" si="3"/>
        <v>11</v>
      </c>
      <c r="S22" s="4">
        <f t="shared" si="0"/>
        <v>452.01900000000001</v>
      </c>
      <c r="T22" s="50"/>
    </row>
    <row r="23" spans="1:20" hidden="1" x14ac:dyDescent="0.2">
      <c r="A23" s="11" t="s">
        <v>20</v>
      </c>
      <c r="B23" s="11" t="s">
        <v>22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>
        <f t="shared" si="0"/>
        <v>0</v>
      </c>
      <c r="T23" s="50"/>
    </row>
    <row r="24" spans="1:20" ht="15.75" customHeight="1" x14ac:dyDescent="0.2">
      <c r="A24" s="8" t="s">
        <v>62</v>
      </c>
      <c r="B24" s="9" t="s">
        <v>61</v>
      </c>
      <c r="C24" s="10">
        <v>159.33600000000001</v>
      </c>
      <c r="D24" s="10"/>
      <c r="E24" s="10">
        <v>491.78399999999999</v>
      </c>
      <c r="F24" s="10">
        <v>132.90700000000001</v>
      </c>
      <c r="G24" s="10"/>
      <c r="H24" s="10"/>
      <c r="I24" s="10"/>
      <c r="J24" s="10">
        <v>288.25200000000001</v>
      </c>
      <c r="K24" s="10">
        <v>506.149</v>
      </c>
      <c r="L24" s="10">
        <v>1606.8340000000001</v>
      </c>
      <c r="M24" s="10">
        <v>1591.9770000000001</v>
      </c>
      <c r="N24" s="10">
        <v>131.184</v>
      </c>
      <c r="O24" s="10"/>
      <c r="P24" s="10"/>
      <c r="Q24" s="10"/>
      <c r="R24" s="10">
        <v>196.477</v>
      </c>
      <c r="S24" s="56">
        <f t="shared" si="0"/>
        <v>5104.8999999999996</v>
      </c>
      <c r="T24" s="51"/>
    </row>
    <row r="25" spans="1:20" x14ac:dyDescent="0.2">
      <c r="A25" s="42" t="s">
        <v>69</v>
      </c>
      <c r="B25" s="9" t="s">
        <v>61</v>
      </c>
      <c r="C25" s="10"/>
      <c r="D25" s="10"/>
      <c r="E25" s="10"/>
      <c r="F25" s="10"/>
      <c r="G25" s="10"/>
      <c r="H25" s="10"/>
      <c r="I25" s="10">
        <v>29.960799999999999</v>
      </c>
      <c r="J25" s="10"/>
      <c r="K25" s="10"/>
      <c r="L25" s="10"/>
      <c r="M25" s="10"/>
      <c r="N25" s="10"/>
      <c r="O25" s="10"/>
      <c r="P25" s="10"/>
      <c r="Q25" s="10"/>
      <c r="R25" s="10"/>
      <c r="S25" s="56">
        <f t="shared" si="0"/>
        <v>29.960799999999999</v>
      </c>
      <c r="T25" s="52" t="s">
        <v>89</v>
      </c>
    </row>
    <row r="26" spans="1:20" ht="14.25" customHeight="1" x14ac:dyDescent="0.2">
      <c r="A26" s="42" t="s">
        <v>70</v>
      </c>
      <c r="B26" s="9" t="s">
        <v>61</v>
      </c>
      <c r="C26" s="10"/>
      <c r="D26" s="10"/>
      <c r="E26" s="10"/>
      <c r="F26" s="10"/>
      <c r="G26" s="10"/>
      <c r="H26" s="10"/>
      <c r="I26" s="10"/>
      <c r="J26" s="10"/>
      <c r="K26" s="10"/>
      <c r="L26" s="10">
        <v>62</v>
      </c>
      <c r="M26" s="10"/>
      <c r="N26" s="10"/>
      <c r="O26" s="10"/>
      <c r="P26" s="10"/>
      <c r="Q26" s="10"/>
      <c r="R26" s="10"/>
      <c r="S26" s="56">
        <f t="shared" si="0"/>
        <v>62</v>
      </c>
      <c r="T26" s="52" t="s">
        <v>92</v>
      </c>
    </row>
    <row r="27" spans="1:20" ht="15.75" customHeight="1" x14ac:dyDescent="0.2">
      <c r="A27" s="42" t="s">
        <v>71</v>
      </c>
      <c r="B27" s="9" t="s">
        <v>61</v>
      </c>
      <c r="C27" s="10"/>
      <c r="D27" s="10"/>
      <c r="E27" s="10"/>
      <c r="F27" s="10"/>
      <c r="G27" s="10"/>
      <c r="H27" s="10"/>
      <c r="I27" s="10"/>
      <c r="J27" s="45"/>
      <c r="K27" s="45"/>
      <c r="L27" s="10">
        <v>200</v>
      </c>
      <c r="M27" s="46"/>
      <c r="N27" s="10"/>
      <c r="O27" s="46"/>
      <c r="P27" s="10"/>
      <c r="Q27" s="10"/>
      <c r="R27" s="10"/>
      <c r="S27" s="56">
        <f t="shared" si="0"/>
        <v>200</v>
      </c>
      <c r="T27" s="52" t="s">
        <v>93</v>
      </c>
    </row>
    <row r="28" spans="1:20" x14ac:dyDescent="0.2">
      <c r="A28" s="42" t="s">
        <v>72</v>
      </c>
      <c r="B28" s="9" t="s">
        <v>61</v>
      </c>
      <c r="C28" s="10"/>
      <c r="D28" s="10"/>
      <c r="E28" s="10"/>
      <c r="F28" s="10"/>
      <c r="G28" s="10"/>
      <c r="H28" s="10"/>
      <c r="I28" s="10"/>
      <c r="J28" s="47"/>
      <c r="K28" s="47"/>
      <c r="L28" s="10">
        <v>20</v>
      </c>
      <c r="M28" s="46"/>
      <c r="N28" s="10"/>
      <c r="O28" s="46"/>
      <c r="P28" s="10"/>
      <c r="Q28" s="10"/>
      <c r="R28" s="10"/>
      <c r="S28" s="56">
        <f t="shared" si="0"/>
        <v>20</v>
      </c>
      <c r="T28" s="52" t="s">
        <v>94</v>
      </c>
    </row>
    <row r="29" spans="1:20" ht="15" customHeight="1" x14ac:dyDescent="0.2">
      <c r="A29" s="42" t="s">
        <v>74</v>
      </c>
      <c r="B29" s="9" t="s">
        <v>61</v>
      </c>
      <c r="C29" s="10"/>
      <c r="D29" s="10"/>
      <c r="E29" s="10"/>
      <c r="F29" s="10"/>
      <c r="G29" s="10"/>
      <c r="H29" s="10"/>
      <c r="I29" s="10"/>
      <c r="J29" s="46"/>
      <c r="K29" s="46"/>
      <c r="L29" s="10">
        <v>100</v>
      </c>
      <c r="M29" s="46"/>
      <c r="N29" s="10"/>
      <c r="O29" s="46"/>
      <c r="P29" s="10"/>
      <c r="Q29" s="10"/>
      <c r="R29" s="10"/>
      <c r="S29" s="56">
        <f t="shared" si="0"/>
        <v>100</v>
      </c>
      <c r="T29" s="52" t="s">
        <v>84</v>
      </c>
    </row>
    <row r="30" spans="1:20" x14ac:dyDescent="0.2">
      <c r="A30" s="42" t="s">
        <v>76</v>
      </c>
      <c r="B30" s="9" t="s">
        <v>61</v>
      </c>
      <c r="C30" s="10"/>
      <c r="D30" s="10"/>
      <c r="E30" s="10"/>
      <c r="F30" s="10">
        <v>500</v>
      </c>
      <c r="G30" s="10"/>
      <c r="H30" s="10"/>
      <c r="I30" s="10"/>
      <c r="J30" s="45"/>
      <c r="K30" s="45"/>
      <c r="L30" s="10"/>
      <c r="M30" s="46"/>
      <c r="N30" s="10"/>
      <c r="O30" s="46"/>
      <c r="P30" s="10"/>
      <c r="Q30" s="10"/>
      <c r="R30" s="10"/>
      <c r="S30" s="56">
        <f t="shared" si="0"/>
        <v>500</v>
      </c>
      <c r="T30" s="52" t="s">
        <v>86</v>
      </c>
    </row>
    <row r="31" spans="1:20" x14ac:dyDescent="0.2">
      <c r="A31" s="42" t="s">
        <v>83</v>
      </c>
      <c r="B31" s="9" t="s">
        <v>61</v>
      </c>
      <c r="C31" s="10">
        <v>6.9750100000000002</v>
      </c>
      <c r="D31" s="10">
        <v>6.9750100000000002</v>
      </c>
      <c r="E31" s="10">
        <v>6.9750100000000002</v>
      </c>
      <c r="F31" s="10">
        <v>13.95002</v>
      </c>
      <c r="G31" s="10">
        <v>64.170090000000002</v>
      </c>
      <c r="H31" s="10">
        <v>6.9750100000000002</v>
      </c>
      <c r="I31" s="10">
        <v>9.7650100000000002</v>
      </c>
      <c r="J31" s="45">
        <v>20.92503</v>
      </c>
      <c r="K31" s="45">
        <v>20.92503</v>
      </c>
      <c r="L31" s="10">
        <v>13.95002</v>
      </c>
      <c r="M31" s="46">
        <v>11.16001</v>
      </c>
      <c r="N31" s="10">
        <v>13.95002</v>
      </c>
      <c r="O31" s="46">
        <v>4.1850100000000001</v>
      </c>
      <c r="P31" s="10">
        <v>6.9750100000000002</v>
      </c>
      <c r="Q31" s="10">
        <v>20.92503</v>
      </c>
      <c r="R31" s="10">
        <v>20.92503</v>
      </c>
      <c r="S31" s="56">
        <f t="shared" si="0"/>
        <v>249.70534999999998</v>
      </c>
      <c r="T31" s="52" t="s">
        <v>95</v>
      </c>
    </row>
    <row r="32" spans="1:20" x14ac:dyDescent="0.2">
      <c r="A32" s="42" t="s">
        <v>77</v>
      </c>
      <c r="B32" s="9" t="s">
        <v>61</v>
      </c>
      <c r="C32" s="10"/>
      <c r="D32" s="10"/>
      <c r="E32" s="10"/>
      <c r="F32" s="10"/>
      <c r="G32" s="10"/>
      <c r="H32" s="10"/>
      <c r="I32" s="10"/>
      <c r="J32" s="47"/>
      <c r="K32" s="47"/>
      <c r="L32" s="10">
        <v>1000</v>
      </c>
      <c r="M32" s="46"/>
      <c r="N32" s="10"/>
      <c r="O32" s="46"/>
      <c r="P32" s="10"/>
      <c r="Q32" s="10"/>
      <c r="R32" s="10"/>
      <c r="S32" s="56">
        <f t="shared" si="0"/>
        <v>1000</v>
      </c>
      <c r="T32" s="52" t="s">
        <v>82</v>
      </c>
    </row>
    <row r="33" spans="1:20" x14ac:dyDescent="0.2">
      <c r="A33" s="42" t="s">
        <v>78</v>
      </c>
      <c r="B33" s="9" t="s">
        <v>61</v>
      </c>
      <c r="C33" s="10"/>
      <c r="D33" s="10"/>
      <c r="E33" s="10"/>
      <c r="F33" s="10"/>
      <c r="G33" s="10">
        <v>21.59</v>
      </c>
      <c r="H33" s="10"/>
      <c r="I33" s="10"/>
      <c r="J33" s="45"/>
      <c r="K33" s="45"/>
      <c r="L33" s="10"/>
      <c r="M33" s="46"/>
      <c r="N33" s="10"/>
      <c r="O33" s="46"/>
      <c r="P33" s="10"/>
      <c r="Q33" s="10"/>
      <c r="R33" s="10"/>
      <c r="S33" s="56">
        <f t="shared" si="0"/>
        <v>21.59</v>
      </c>
      <c r="T33" s="52" t="s">
        <v>90</v>
      </c>
    </row>
    <row r="34" spans="1:20" x14ac:dyDescent="0.2">
      <c r="A34" s="42" t="s">
        <v>79</v>
      </c>
      <c r="B34" s="9" t="s">
        <v>61</v>
      </c>
      <c r="C34" s="10">
        <v>100</v>
      </c>
      <c r="D34" s="10">
        <v>80</v>
      </c>
      <c r="E34" s="10">
        <v>160</v>
      </c>
      <c r="F34" s="10">
        <v>350</v>
      </c>
      <c r="G34" s="10">
        <v>280</v>
      </c>
      <c r="H34" s="10"/>
      <c r="I34" s="10">
        <v>160</v>
      </c>
      <c r="J34" s="45">
        <v>220</v>
      </c>
      <c r="K34" s="45">
        <v>40</v>
      </c>
      <c r="L34" s="10">
        <v>40</v>
      </c>
      <c r="M34" s="46">
        <v>490</v>
      </c>
      <c r="N34" s="10">
        <v>180</v>
      </c>
      <c r="O34" s="46"/>
      <c r="P34" s="10">
        <v>320</v>
      </c>
      <c r="Q34" s="10">
        <v>200</v>
      </c>
      <c r="R34" s="10">
        <v>40</v>
      </c>
      <c r="S34" s="56">
        <f t="shared" si="0"/>
        <v>2660</v>
      </c>
      <c r="T34" s="52" t="s">
        <v>91</v>
      </c>
    </row>
    <row r="35" spans="1:20" x14ac:dyDescent="0.2">
      <c r="A35" s="42" t="s">
        <v>80</v>
      </c>
      <c r="B35" s="9" t="s">
        <v>61</v>
      </c>
      <c r="C35" s="10">
        <v>72</v>
      </c>
      <c r="D35" s="10">
        <v>12</v>
      </c>
      <c r="E35" s="10">
        <v>140</v>
      </c>
      <c r="F35" s="10">
        <v>192</v>
      </c>
      <c r="G35" s="10">
        <v>620</v>
      </c>
      <c r="H35" s="10">
        <v>96</v>
      </c>
      <c r="I35" s="10">
        <v>320</v>
      </c>
      <c r="J35" s="45">
        <v>392</v>
      </c>
      <c r="K35" s="45">
        <v>300</v>
      </c>
      <c r="L35" s="10">
        <v>292</v>
      </c>
      <c r="M35" s="46">
        <v>272</v>
      </c>
      <c r="N35" s="10">
        <v>192</v>
      </c>
      <c r="O35" s="46">
        <v>1000</v>
      </c>
      <c r="P35" s="10">
        <v>192</v>
      </c>
      <c r="Q35" s="10">
        <v>196</v>
      </c>
      <c r="R35" s="10">
        <v>376</v>
      </c>
      <c r="S35" s="56">
        <f t="shared" si="0"/>
        <v>4664</v>
      </c>
      <c r="T35" s="52" t="s">
        <v>85</v>
      </c>
    </row>
    <row r="36" spans="1:20" x14ac:dyDescent="0.2">
      <c r="A36" s="42" t="s">
        <v>100</v>
      </c>
      <c r="B36" s="9" t="s">
        <v>61</v>
      </c>
      <c r="C36" s="10">
        <v>2.4</v>
      </c>
      <c r="D36" s="10">
        <v>1.2</v>
      </c>
      <c r="E36" s="10">
        <v>3.3</v>
      </c>
      <c r="F36" s="10">
        <v>2.7</v>
      </c>
      <c r="G36" s="10">
        <v>18.3</v>
      </c>
      <c r="H36" s="10">
        <v>1.8</v>
      </c>
      <c r="I36" s="10">
        <v>6</v>
      </c>
      <c r="J36" s="45">
        <v>9.9</v>
      </c>
      <c r="K36" s="45">
        <v>6.9</v>
      </c>
      <c r="L36" s="10">
        <v>3.6</v>
      </c>
      <c r="M36" s="46">
        <v>3.3</v>
      </c>
      <c r="N36" s="10">
        <v>4.2</v>
      </c>
      <c r="O36" s="46">
        <v>6</v>
      </c>
      <c r="P36" s="10">
        <v>3.3</v>
      </c>
      <c r="Q36" s="10">
        <v>6.6</v>
      </c>
      <c r="R36" s="10">
        <v>10.8</v>
      </c>
      <c r="S36" s="56">
        <f t="shared" si="0"/>
        <v>90.299999999999983</v>
      </c>
      <c r="T36" s="52" t="s">
        <v>101</v>
      </c>
    </row>
    <row r="37" spans="1:20" x14ac:dyDescent="0.2">
      <c r="A37" s="42"/>
      <c r="B37" s="9" t="s">
        <v>61</v>
      </c>
      <c r="C37" s="10"/>
      <c r="D37" s="10"/>
      <c r="E37" s="10"/>
      <c r="F37" s="10"/>
      <c r="G37" s="10"/>
      <c r="H37" s="10"/>
      <c r="I37" s="10"/>
      <c r="J37" s="45"/>
      <c r="K37" s="45"/>
      <c r="L37" s="10"/>
      <c r="M37" s="46"/>
      <c r="N37" s="10"/>
      <c r="O37" s="46"/>
      <c r="P37" s="10">
        <v>240</v>
      </c>
      <c r="Q37" s="10"/>
      <c r="R37" s="10"/>
      <c r="S37" s="56">
        <f t="shared" si="0"/>
        <v>240</v>
      </c>
      <c r="T37" s="52" t="s">
        <v>99</v>
      </c>
    </row>
    <row r="38" spans="1:20" s="12" customFormat="1" x14ac:dyDescent="0.2">
      <c r="A38" s="42" t="s">
        <v>81</v>
      </c>
      <c r="B38" s="9" t="s">
        <v>61</v>
      </c>
      <c r="C38" s="10">
        <v>28</v>
      </c>
      <c r="D38" s="10">
        <v>8</v>
      </c>
      <c r="E38" s="10">
        <v>28</v>
      </c>
      <c r="F38" s="10">
        <v>36</v>
      </c>
      <c r="G38" s="10"/>
      <c r="H38" s="10">
        <v>8</v>
      </c>
      <c r="I38" s="10">
        <v>48</v>
      </c>
      <c r="J38" s="45">
        <v>12</v>
      </c>
      <c r="K38" s="45"/>
      <c r="L38" s="10"/>
      <c r="M38" s="46">
        <v>32</v>
      </c>
      <c r="N38" s="10">
        <v>28</v>
      </c>
      <c r="O38" s="46">
        <v>48</v>
      </c>
      <c r="P38" s="10">
        <v>28</v>
      </c>
      <c r="Q38" s="10">
        <v>20</v>
      </c>
      <c r="R38" s="10">
        <v>68</v>
      </c>
      <c r="S38" s="56">
        <f t="shared" si="0"/>
        <v>392</v>
      </c>
      <c r="T38" s="52" t="s">
        <v>97</v>
      </c>
    </row>
    <row r="39" spans="1:20" x14ac:dyDescent="0.2">
      <c r="A39" s="15" t="s">
        <v>26</v>
      </c>
      <c r="B39" s="5" t="s">
        <v>61</v>
      </c>
      <c r="C39" s="4">
        <f t="shared" ref="C39:S39" si="4">SUM(C24:C38)</f>
        <v>368.71100999999999</v>
      </c>
      <c r="D39" s="4">
        <f t="shared" si="4"/>
        <v>108.17501</v>
      </c>
      <c r="E39" s="4">
        <f t="shared" si="4"/>
        <v>830.05900999999994</v>
      </c>
      <c r="F39" s="4">
        <f t="shared" si="4"/>
        <v>1227.55702</v>
      </c>
      <c r="G39" s="4">
        <f t="shared" si="4"/>
        <v>1004.0600899999999</v>
      </c>
      <c r="H39" s="4">
        <f t="shared" si="4"/>
        <v>112.77500999999999</v>
      </c>
      <c r="I39" s="4">
        <f t="shared" si="4"/>
        <v>573.72581000000002</v>
      </c>
      <c r="J39" s="4">
        <f t="shared" si="4"/>
        <v>943.07703000000004</v>
      </c>
      <c r="K39" s="4">
        <f t="shared" si="4"/>
        <v>873.97402999999997</v>
      </c>
      <c r="L39" s="4">
        <f t="shared" si="4"/>
        <v>3338.38402</v>
      </c>
      <c r="M39" s="4">
        <f t="shared" si="4"/>
        <v>2400.4370100000006</v>
      </c>
      <c r="N39" s="4">
        <f t="shared" si="4"/>
        <v>549.33402000000001</v>
      </c>
      <c r="O39" s="4">
        <f t="shared" si="4"/>
        <v>1058.1850100000001</v>
      </c>
      <c r="P39" s="4">
        <f t="shared" si="4"/>
        <v>790.27500999999995</v>
      </c>
      <c r="Q39" s="4">
        <f t="shared" si="4"/>
        <v>443.52503000000002</v>
      </c>
      <c r="R39" s="4">
        <f t="shared" si="4"/>
        <v>712.20202999999992</v>
      </c>
      <c r="S39" s="4">
        <f t="shared" si="4"/>
        <v>15334.456149999998</v>
      </c>
    </row>
    <row r="40" spans="1:20" s="35" customFormat="1" ht="15" customHeight="1" x14ac:dyDescent="0.2">
      <c r="A40" s="8" t="s">
        <v>33</v>
      </c>
      <c r="B40" s="9" t="s">
        <v>34</v>
      </c>
      <c r="C40" s="10"/>
      <c r="D40" s="10"/>
      <c r="E40" s="10"/>
      <c r="F40" s="10"/>
      <c r="G40" s="10">
        <v>80</v>
      </c>
      <c r="H40" s="10"/>
      <c r="I40" s="10"/>
      <c r="J40" s="10"/>
      <c r="K40" s="10"/>
      <c r="L40" s="10">
        <v>760.4</v>
      </c>
      <c r="M40" s="10"/>
      <c r="N40" s="10"/>
      <c r="O40" s="10"/>
      <c r="P40" s="10"/>
      <c r="Q40" s="10"/>
      <c r="R40" s="10"/>
      <c r="S40" s="10">
        <f t="shared" si="0"/>
        <v>840.4</v>
      </c>
    </row>
    <row r="41" spans="1:20" x14ac:dyDescent="0.2">
      <c r="A41" s="67" t="s">
        <v>63</v>
      </c>
      <c r="B41" s="68"/>
      <c r="C41" s="27">
        <f t="shared" ref="C41:R41" si="5">C18+C22+C39</f>
        <v>1625.87601</v>
      </c>
      <c r="D41" s="27">
        <f t="shared" si="5"/>
        <v>1380.2440099999999</v>
      </c>
      <c r="E41" s="27">
        <f t="shared" si="5"/>
        <v>2145.3990100000001</v>
      </c>
      <c r="F41" s="27">
        <f t="shared" si="5"/>
        <v>2695.22102</v>
      </c>
      <c r="G41" s="27">
        <f t="shared" si="5"/>
        <v>1084.7050899999999</v>
      </c>
      <c r="H41" s="27">
        <f t="shared" si="5"/>
        <v>1464.6190100000001</v>
      </c>
      <c r="I41" s="27">
        <f t="shared" si="5"/>
        <v>1994.8428100000001</v>
      </c>
      <c r="J41" s="27">
        <f t="shared" si="5"/>
        <v>2794.4690300000002</v>
      </c>
      <c r="K41" s="27">
        <f t="shared" si="5"/>
        <v>2305.7250300000001</v>
      </c>
      <c r="L41" s="27">
        <f t="shared" si="5"/>
        <v>3486.2780199999997</v>
      </c>
      <c r="M41" s="27">
        <f t="shared" si="5"/>
        <v>3990.6560100000006</v>
      </c>
      <c r="N41" s="27">
        <f t="shared" si="5"/>
        <v>2028.4000199999998</v>
      </c>
      <c r="O41" s="27">
        <f t="shared" si="5"/>
        <v>2557.5620100000001</v>
      </c>
      <c r="P41" s="27">
        <f t="shared" si="5"/>
        <v>1936.8490099999999</v>
      </c>
      <c r="Q41" s="27">
        <f t="shared" si="5"/>
        <v>2350.7480300000002</v>
      </c>
      <c r="R41" s="27">
        <f t="shared" si="5"/>
        <v>2393.7810300000001</v>
      </c>
      <c r="S41" s="27">
        <f t="shared" si="0"/>
        <v>36235.37515</v>
      </c>
    </row>
    <row r="42" spans="1:20" x14ac:dyDescent="0.2">
      <c r="A42" s="73" t="s">
        <v>56</v>
      </c>
      <c r="B42" s="74"/>
      <c r="C42" s="34">
        <f t="shared" ref="C42:R42" si="6">C15+C18+C22+C39+C40</f>
        <v>1702.07601</v>
      </c>
      <c r="D42" s="34">
        <f t="shared" si="6"/>
        <v>1456.4440099999999</v>
      </c>
      <c r="E42" s="34">
        <f t="shared" si="6"/>
        <v>2221.5990099999999</v>
      </c>
      <c r="F42" s="34">
        <f t="shared" si="6"/>
        <v>2771.4210200000002</v>
      </c>
      <c r="G42" s="34">
        <f t="shared" si="6"/>
        <v>1164.7050899999999</v>
      </c>
      <c r="H42" s="34">
        <f t="shared" si="6"/>
        <v>1540.8190100000002</v>
      </c>
      <c r="I42" s="34">
        <f t="shared" si="6"/>
        <v>2071.0428099999999</v>
      </c>
      <c r="J42" s="34">
        <f t="shared" si="6"/>
        <v>2972.3690300000003</v>
      </c>
      <c r="K42" s="34">
        <f t="shared" si="6"/>
        <v>2381.9250299999999</v>
      </c>
      <c r="L42" s="34">
        <f t="shared" si="6"/>
        <v>4424.5780199999999</v>
      </c>
      <c r="M42" s="34">
        <f t="shared" si="6"/>
        <v>4066.8560100000004</v>
      </c>
      <c r="N42" s="34">
        <f t="shared" si="6"/>
        <v>2104.6000199999999</v>
      </c>
      <c r="O42" s="34">
        <f t="shared" si="6"/>
        <v>2633.7620100000004</v>
      </c>
      <c r="P42" s="34">
        <f t="shared" si="6"/>
        <v>2013.0490099999997</v>
      </c>
      <c r="Q42" s="34">
        <f t="shared" si="6"/>
        <v>2426.9480300000005</v>
      </c>
      <c r="R42" s="34">
        <f t="shared" si="6"/>
        <v>2571.6810299999997</v>
      </c>
      <c r="S42" s="36">
        <f t="shared" si="0"/>
        <v>38523.87515</v>
      </c>
    </row>
    <row r="43" spans="1:20" x14ac:dyDescent="0.2">
      <c r="A43" s="75" t="s">
        <v>64</v>
      </c>
      <c r="B43" s="5" t="s">
        <v>30</v>
      </c>
      <c r="C43" s="4">
        <f t="shared" ref="C43:R43" si="7">C42+C14</f>
        <v>2550.32501</v>
      </c>
      <c r="D43" s="4">
        <f t="shared" si="7"/>
        <v>1588.14401</v>
      </c>
      <c r="E43" s="4">
        <f t="shared" si="7"/>
        <v>2929.3990100000001</v>
      </c>
      <c r="F43" s="4">
        <f t="shared" si="7"/>
        <v>3101.22102</v>
      </c>
      <c r="G43" s="4">
        <f t="shared" si="7"/>
        <v>6425.3050899999998</v>
      </c>
      <c r="H43" s="4">
        <f t="shared" si="7"/>
        <v>1624.9190100000001</v>
      </c>
      <c r="I43" s="4">
        <f t="shared" si="7"/>
        <v>3352.94281</v>
      </c>
      <c r="J43" s="4">
        <f t="shared" si="7"/>
        <v>4188.9690300000002</v>
      </c>
      <c r="K43" s="4">
        <f t="shared" si="7"/>
        <v>2996.5250299999998</v>
      </c>
      <c r="L43" s="4">
        <f t="shared" si="7"/>
        <v>9415.7780200000016</v>
      </c>
      <c r="M43" s="4">
        <f t="shared" si="7"/>
        <v>4827.4560100000008</v>
      </c>
      <c r="N43" s="4">
        <f t="shared" si="7"/>
        <v>2428.5000199999999</v>
      </c>
      <c r="O43" s="4">
        <f t="shared" si="7"/>
        <v>3701.8620100000003</v>
      </c>
      <c r="P43" s="4">
        <f t="shared" si="7"/>
        <v>2474.4490099999998</v>
      </c>
      <c r="Q43" s="4">
        <f t="shared" si="7"/>
        <v>3373.3480300000006</v>
      </c>
      <c r="R43" s="4">
        <f t="shared" si="7"/>
        <v>3527.6810299999997</v>
      </c>
      <c r="S43" s="4">
        <f t="shared" si="0"/>
        <v>58506.82415</v>
      </c>
      <c r="T43" s="12"/>
    </row>
    <row r="44" spans="1:20" x14ac:dyDescent="0.2">
      <c r="A44" s="76"/>
      <c r="B44" s="1" t="s">
        <v>55</v>
      </c>
      <c r="C44" s="3">
        <v>47.083039999999997</v>
      </c>
      <c r="D44" s="3"/>
      <c r="E44" s="3"/>
      <c r="F44" s="3">
        <v>6.12704</v>
      </c>
      <c r="G44" s="3">
        <v>756.47154999999998</v>
      </c>
      <c r="H44" s="3">
        <v>10.29219</v>
      </c>
      <c r="I44" s="3"/>
      <c r="J44" s="3">
        <v>6.2694599999999996</v>
      </c>
      <c r="K44" s="3">
        <v>25.049379999999999</v>
      </c>
      <c r="L44" s="3">
        <v>172.98344</v>
      </c>
      <c r="M44" s="3">
        <v>131.9659</v>
      </c>
      <c r="N44" s="3"/>
      <c r="O44" s="3">
        <v>106.72526999999999</v>
      </c>
      <c r="P44" s="3">
        <v>7.8134699999999997</v>
      </c>
      <c r="Q44" s="3"/>
      <c r="R44" s="3"/>
      <c r="S44" s="2">
        <f t="shared" si="0"/>
        <v>1270.7807399999999</v>
      </c>
    </row>
    <row r="45" spans="1:20" x14ac:dyDescent="0.2">
      <c r="A45" s="77"/>
      <c r="B45" s="5" t="s">
        <v>25</v>
      </c>
      <c r="C45" s="4">
        <f t="shared" ref="C45:R45" si="8">C43+C44</f>
        <v>2597.40805</v>
      </c>
      <c r="D45" s="4">
        <f t="shared" si="8"/>
        <v>1588.14401</v>
      </c>
      <c r="E45" s="4">
        <f t="shared" si="8"/>
        <v>2929.3990100000001</v>
      </c>
      <c r="F45" s="4">
        <f t="shared" si="8"/>
        <v>3107.3480599999998</v>
      </c>
      <c r="G45" s="4">
        <f t="shared" si="8"/>
        <v>7181.77664</v>
      </c>
      <c r="H45" s="4">
        <f t="shared" si="8"/>
        <v>1635.2112</v>
      </c>
      <c r="I45" s="4">
        <f t="shared" si="8"/>
        <v>3352.94281</v>
      </c>
      <c r="J45" s="4">
        <f t="shared" si="8"/>
        <v>4195.2384900000006</v>
      </c>
      <c r="K45" s="4">
        <f t="shared" si="8"/>
        <v>3021.5744099999997</v>
      </c>
      <c r="L45" s="4">
        <f t="shared" si="8"/>
        <v>9588.7614600000015</v>
      </c>
      <c r="M45" s="4">
        <f t="shared" si="8"/>
        <v>4959.4219100000009</v>
      </c>
      <c r="N45" s="4">
        <f t="shared" si="8"/>
        <v>2428.5000199999999</v>
      </c>
      <c r="O45" s="4">
        <f t="shared" si="8"/>
        <v>3808.5872800000002</v>
      </c>
      <c r="P45" s="4">
        <f t="shared" si="8"/>
        <v>2482.2624799999999</v>
      </c>
      <c r="Q45" s="4">
        <f t="shared" si="8"/>
        <v>3373.3480300000006</v>
      </c>
      <c r="R45" s="4">
        <f t="shared" si="8"/>
        <v>3527.6810299999997</v>
      </c>
      <c r="S45" s="4">
        <f t="shared" si="0"/>
        <v>59777.60489000001</v>
      </c>
      <c r="T45" s="12"/>
    </row>
    <row r="46" spans="1:20" x14ac:dyDescent="0.2">
      <c r="A46" s="70" t="s">
        <v>67</v>
      </c>
      <c r="B46" s="38" t="s">
        <v>51</v>
      </c>
      <c r="C46" s="25">
        <v>7.8479999999999999</v>
      </c>
      <c r="D46" s="25">
        <v>6.2560000000000002</v>
      </c>
      <c r="E46" s="25">
        <v>16.603000000000002</v>
      </c>
      <c r="F46" s="25">
        <v>12.808999999999999</v>
      </c>
      <c r="G46" s="25">
        <v>95.549000000000007</v>
      </c>
      <c r="H46" s="25">
        <v>6.867</v>
      </c>
      <c r="I46" s="25">
        <v>23.73</v>
      </c>
      <c r="J46" s="25">
        <v>38.167999999999999</v>
      </c>
      <c r="K46" s="25">
        <v>20.75</v>
      </c>
      <c r="L46" s="25">
        <v>73.983999999999995</v>
      </c>
      <c r="M46" s="25">
        <v>16.067</v>
      </c>
      <c r="N46" s="25">
        <v>15.993</v>
      </c>
      <c r="O46" s="25">
        <v>28.413</v>
      </c>
      <c r="P46" s="25">
        <v>10.366</v>
      </c>
      <c r="Q46" s="25">
        <v>35.168999999999997</v>
      </c>
      <c r="R46" s="25">
        <v>29.116</v>
      </c>
      <c r="S46" s="2">
        <f t="shared" si="0"/>
        <v>437.68799999999993</v>
      </c>
    </row>
    <row r="47" spans="1:20" x14ac:dyDescent="0.2">
      <c r="A47" s="71"/>
      <c r="B47" s="38" t="s">
        <v>65</v>
      </c>
      <c r="C47" s="3"/>
      <c r="D47" s="3"/>
      <c r="E47" s="3">
        <v>253.66300000000001</v>
      </c>
      <c r="F47" s="3"/>
      <c r="G47" s="3"/>
      <c r="H47" s="3"/>
      <c r="I47" s="3"/>
      <c r="J47" s="3"/>
      <c r="K47" s="3"/>
      <c r="L47" s="3"/>
      <c r="M47" s="3"/>
      <c r="N47" s="3">
        <v>253.66300000000001</v>
      </c>
      <c r="O47" s="3"/>
      <c r="P47" s="3"/>
      <c r="Q47" s="3"/>
      <c r="R47" s="3"/>
      <c r="S47" s="2">
        <f t="shared" si="0"/>
        <v>507.32600000000002</v>
      </c>
    </row>
    <row r="48" spans="1:20" x14ac:dyDescent="0.2">
      <c r="A48" s="72"/>
      <c r="B48" s="39" t="s">
        <v>66</v>
      </c>
      <c r="C48" s="40">
        <f>C47+C46</f>
        <v>7.8479999999999999</v>
      </c>
      <c r="D48" s="40">
        <f t="shared" ref="D48:R48" si="9">D47+D46</f>
        <v>6.2560000000000002</v>
      </c>
      <c r="E48" s="40">
        <f t="shared" si="9"/>
        <v>270.26600000000002</v>
      </c>
      <c r="F48" s="40">
        <f t="shared" si="9"/>
        <v>12.808999999999999</v>
      </c>
      <c r="G48" s="40">
        <f t="shared" si="9"/>
        <v>95.549000000000007</v>
      </c>
      <c r="H48" s="40">
        <f t="shared" si="9"/>
        <v>6.867</v>
      </c>
      <c r="I48" s="40">
        <f t="shared" si="9"/>
        <v>23.73</v>
      </c>
      <c r="J48" s="40">
        <f t="shared" si="9"/>
        <v>38.167999999999999</v>
      </c>
      <c r="K48" s="40">
        <f t="shared" si="9"/>
        <v>20.75</v>
      </c>
      <c r="L48" s="40">
        <f t="shared" si="9"/>
        <v>73.983999999999995</v>
      </c>
      <c r="M48" s="40">
        <f t="shared" si="9"/>
        <v>16.067</v>
      </c>
      <c r="N48" s="40">
        <f t="shared" si="9"/>
        <v>269.65600000000001</v>
      </c>
      <c r="O48" s="40">
        <f t="shared" si="9"/>
        <v>28.413</v>
      </c>
      <c r="P48" s="40">
        <f t="shared" si="9"/>
        <v>10.366</v>
      </c>
      <c r="Q48" s="40">
        <f t="shared" si="9"/>
        <v>35.168999999999997</v>
      </c>
      <c r="R48" s="40">
        <f t="shared" si="9"/>
        <v>29.116</v>
      </c>
      <c r="S48" s="40">
        <f t="shared" si="0"/>
        <v>945.01400000000001</v>
      </c>
    </row>
    <row r="49" spans="4:4" x14ac:dyDescent="0.2">
      <c r="D49" s="16"/>
    </row>
  </sheetData>
  <mergeCells count="7">
    <mergeCell ref="A46:A48"/>
    <mergeCell ref="A1:S1"/>
    <mergeCell ref="D2:E2"/>
    <mergeCell ref="A14:B14"/>
    <mergeCell ref="A41:B41"/>
    <mergeCell ref="A42:B42"/>
    <mergeCell ref="A43:A45"/>
  </mergeCells>
  <pageMargins left="0.19685039370078741" right="0.19685039370078741" top="0.98425196850393704" bottom="0.39370078740157483" header="0.51181102362204722" footer="0.5118110236220472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S16" sqref="S16"/>
    </sheetView>
  </sheetViews>
  <sheetFormatPr defaultRowHeight="12.75" x14ac:dyDescent="0.2"/>
  <cols>
    <col min="1" max="1" width="20.42578125" customWidth="1"/>
    <col min="2" max="2" width="23.85546875" customWidth="1"/>
    <col min="3" max="3" width="10.85546875" customWidth="1"/>
    <col min="4" max="4" width="10.7109375" customWidth="1"/>
    <col min="5" max="5" width="10.85546875" customWidth="1"/>
    <col min="6" max="6" width="10.7109375" customWidth="1"/>
    <col min="7" max="7" width="11.7109375" customWidth="1"/>
    <col min="8" max="8" width="10.85546875" customWidth="1"/>
    <col min="9" max="9" width="11" customWidth="1"/>
    <col min="10" max="10" width="12" customWidth="1"/>
    <col min="11" max="11" width="10.7109375" customWidth="1"/>
    <col min="12" max="12" width="12" customWidth="1"/>
    <col min="13" max="13" width="11" customWidth="1"/>
    <col min="14" max="14" width="10.7109375" customWidth="1"/>
    <col min="15" max="15" width="11.5703125" customWidth="1"/>
    <col min="16" max="16" width="10.7109375" customWidth="1"/>
    <col min="17" max="17" width="10.85546875" customWidth="1"/>
    <col min="18" max="18" width="11.140625" customWidth="1"/>
    <col min="19" max="19" width="13.42578125" customWidth="1"/>
    <col min="20" max="20" width="12.85546875" customWidth="1"/>
  </cols>
  <sheetData>
    <row r="1" spans="1:19" x14ac:dyDescent="0.2">
      <c r="A1" s="65" t="s">
        <v>96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x14ac:dyDescent="0.2">
      <c r="A2" s="57"/>
      <c r="B2" s="57"/>
      <c r="C2" s="18"/>
      <c r="D2" s="69"/>
      <c r="E2" s="69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x14ac:dyDescent="0.2">
      <c r="S3" t="s">
        <v>23</v>
      </c>
    </row>
    <row r="4" spans="1:19" ht="24" x14ac:dyDescent="0.2">
      <c r="A4" s="28" t="s">
        <v>28</v>
      </c>
      <c r="B4" s="29" t="s">
        <v>29</v>
      </c>
      <c r="C4" s="26" t="s">
        <v>0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5</v>
      </c>
      <c r="I4" s="26" t="s">
        <v>6</v>
      </c>
      <c r="J4" s="26" t="s">
        <v>7</v>
      </c>
      <c r="K4" s="26" t="s">
        <v>8</v>
      </c>
      <c r="L4" s="26" t="s">
        <v>9</v>
      </c>
      <c r="M4" s="26" t="s">
        <v>10</v>
      </c>
      <c r="N4" s="26" t="s">
        <v>11</v>
      </c>
      <c r="O4" s="26" t="s">
        <v>12</v>
      </c>
      <c r="P4" s="26" t="s">
        <v>13</v>
      </c>
      <c r="Q4" s="26" t="s">
        <v>14</v>
      </c>
      <c r="R4" s="26" t="s">
        <v>15</v>
      </c>
      <c r="S4" s="26" t="s">
        <v>16</v>
      </c>
    </row>
    <row r="5" spans="1:19" s="19" customFormat="1" ht="13.5" customHeight="1" x14ac:dyDescent="0.2">
      <c r="A5" s="21" t="s">
        <v>38</v>
      </c>
      <c r="B5" s="22" t="s">
        <v>31</v>
      </c>
      <c r="C5" s="23">
        <v>29.6</v>
      </c>
      <c r="D5" s="23">
        <v>11.5</v>
      </c>
      <c r="E5" s="23">
        <v>75</v>
      </c>
      <c r="F5" s="24">
        <v>17.100000000000001</v>
      </c>
      <c r="G5" s="24">
        <v>1499</v>
      </c>
      <c r="H5" s="24">
        <v>19.5</v>
      </c>
      <c r="I5" s="24">
        <v>34</v>
      </c>
      <c r="J5" s="24">
        <v>120.1</v>
      </c>
      <c r="K5" s="24">
        <v>36.4</v>
      </c>
      <c r="L5" s="24">
        <v>3176</v>
      </c>
      <c r="M5" s="24">
        <v>26.3</v>
      </c>
      <c r="N5" s="24">
        <v>27.1</v>
      </c>
      <c r="O5" s="24">
        <v>155</v>
      </c>
      <c r="P5" s="24">
        <v>58.4</v>
      </c>
      <c r="Q5" s="24">
        <v>343</v>
      </c>
      <c r="R5" s="24">
        <v>31.3</v>
      </c>
      <c r="S5" s="6">
        <f t="shared" ref="S5:S53" si="0">SUM(C5:R5)</f>
        <v>5659.3</v>
      </c>
    </row>
    <row r="6" spans="1:19" s="19" customFormat="1" ht="13.5" customHeight="1" x14ac:dyDescent="0.2">
      <c r="A6" s="21" t="s">
        <v>39</v>
      </c>
      <c r="B6" s="22" t="s">
        <v>17</v>
      </c>
      <c r="C6" s="23"/>
      <c r="D6" s="23"/>
      <c r="E6" s="23">
        <v>2.2000000000000002</v>
      </c>
      <c r="F6" s="24"/>
      <c r="G6" s="24"/>
      <c r="H6" s="24">
        <v>7.4</v>
      </c>
      <c r="I6" s="24">
        <v>5.7</v>
      </c>
      <c r="J6" s="24">
        <v>7.5</v>
      </c>
      <c r="K6" s="24">
        <v>5.5</v>
      </c>
      <c r="L6" s="24">
        <v>6.8</v>
      </c>
      <c r="M6" s="24"/>
      <c r="N6" s="24">
        <v>1</v>
      </c>
      <c r="O6" s="24">
        <v>14</v>
      </c>
      <c r="P6" s="24">
        <v>2.2999999999999998</v>
      </c>
      <c r="Q6" s="24"/>
      <c r="R6" s="24">
        <v>0.5</v>
      </c>
      <c r="S6" s="6">
        <f t="shared" si="0"/>
        <v>52.9</v>
      </c>
    </row>
    <row r="7" spans="1:19" s="19" customFormat="1" ht="13.5" customHeight="1" x14ac:dyDescent="0.2">
      <c r="A7" s="21" t="s">
        <v>40</v>
      </c>
      <c r="B7" s="22" t="s">
        <v>18</v>
      </c>
      <c r="C7" s="23">
        <v>23.8</v>
      </c>
      <c r="D7" s="23">
        <v>6.2</v>
      </c>
      <c r="E7" s="23">
        <v>46.6</v>
      </c>
      <c r="F7" s="24">
        <v>9.3000000000000007</v>
      </c>
      <c r="G7" s="24">
        <v>134.1</v>
      </c>
      <c r="H7" s="24">
        <v>6</v>
      </c>
      <c r="I7" s="24">
        <v>93.3</v>
      </c>
      <c r="J7" s="24">
        <v>36.799999999999997</v>
      </c>
      <c r="K7" s="24">
        <v>58.6</v>
      </c>
      <c r="L7" s="24">
        <v>518.4</v>
      </c>
      <c r="M7" s="24">
        <v>37.299999999999997</v>
      </c>
      <c r="N7" s="24">
        <v>50.8</v>
      </c>
      <c r="O7" s="24">
        <v>59.1</v>
      </c>
      <c r="P7" s="24">
        <v>12.7</v>
      </c>
      <c r="Q7" s="24">
        <v>26.8</v>
      </c>
      <c r="R7" s="24">
        <v>44.7</v>
      </c>
      <c r="S7" s="6">
        <f t="shared" si="0"/>
        <v>1164.5</v>
      </c>
    </row>
    <row r="8" spans="1:19" s="19" customFormat="1" ht="13.5" customHeight="1" x14ac:dyDescent="0.2">
      <c r="A8" s="21" t="s">
        <v>41</v>
      </c>
      <c r="B8" s="22" t="s">
        <v>52</v>
      </c>
      <c r="C8" s="23">
        <v>282.54899999999998</v>
      </c>
      <c r="D8" s="23">
        <v>100</v>
      </c>
      <c r="E8" s="23">
        <v>450</v>
      </c>
      <c r="F8" s="24">
        <v>141</v>
      </c>
      <c r="G8" s="24">
        <v>3523</v>
      </c>
      <c r="H8" s="24">
        <v>50</v>
      </c>
      <c r="I8" s="24">
        <v>565.70000000000005</v>
      </c>
      <c r="J8" s="24">
        <v>865.2</v>
      </c>
      <c r="K8" s="24">
        <v>499.1</v>
      </c>
      <c r="L8" s="24">
        <v>1030</v>
      </c>
      <c r="M8" s="24">
        <v>183</v>
      </c>
      <c r="N8" s="24">
        <v>220</v>
      </c>
      <c r="O8" s="24">
        <v>700</v>
      </c>
      <c r="P8" s="24">
        <v>350</v>
      </c>
      <c r="Q8" s="24">
        <v>430</v>
      </c>
      <c r="R8" s="24">
        <v>700</v>
      </c>
      <c r="S8" s="6">
        <f t="shared" si="0"/>
        <v>10089.548999999999</v>
      </c>
    </row>
    <row r="9" spans="1:19" s="19" customFormat="1" ht="13.5" customHeight="1" x14ac:dyDescent="0.2">
      <c r="A9" s="21" t="s">
        <v>53</v>
      </c>
      <c r="B9" s="22" t="s">
        <v>54</v>
      </c>
      <c r="C9" s="23">
        <v>324</v>
      </c>
      <c r="D9" s="23"/>
      <c r="E9" s="23">
        <v>65</v>
      </c>
      <c r="F9" s="24">
        <v>10.5</v>
      </c>
      <c r="G9" s="24">
        <v>4.5</v>
      </c>
      <c r="H9" s="24">
        <v>1.2</v>
      </c>
      <c r="I9" s="24">
        <v>463.2</v>
      </c>
      <c r="J9" s="24"/>
      <c r="K9" s="24"/>
      <c r="L9" s="24"/>
      <c r="M9" s="24">
        <v>49</v>
      </c>
      <c r="N9" s="24"/>
      <c r="O9" s="24"/>
      <c r="P9" s="24"/>
      <c r="Q9" s="24">
        <v>11.6</v>
      </c>
      <c r="R9" s="24"/>
      <c r="S9" s="6">
        <f t="shared" si="0"/>
        <v>929</v>
      </c>
    </row>
    <row r="10" spans="1:19" s="19" customFormat="1" ht="13.5" customHeight="1" x14ac:dyDescent="0.2">
      <c r="A10" s="21" t="s">
        <v>42</v>
      </c>
      <c r="B10" s="22" t="s">
        <v>35</v>
      </c>
      <c r="C10" s="23">
        <v>6</v>
      </c>
      <c r="D10" s="23"/>
      <c r="E10" s="24">
        <v>29</v>
      </c>
      <c r="F10" s="24"/>
      <c r="G10" s="24"/>
      <c r="H10" s="24"/>
      <c r="I10" s="24"/>
      <c r="J10" s="24">
        <v>117</v>
      </c>
      <c r="K10" s="24"/>
      <c r="L10" s="24">
        <v>260</v>
      </c>
      <c r="M10" s="24">
        <v>25</v>
      </c>
      <c r="N10" s="24"/>
      <c r="O10" s="24"/>
      <c r="P10" s="24"/>
      <c r="Q10" s="24"/>
      <c r="R10" s="24">
        <v>4.5</v>
      </c>
      <c r="S10" s="6">
        <f t="shared" si="0"/>
        <v>441.5</v>
      </c>
    </row>
    <row r="11" spans="1:19" s="19" customFormat="1" ht="13.5" customHeight="1" x14ac:dyDescent="0.2">
      <c r="A11" s="21" t="s">
        <v>43</v>
      </c>
      <c r="B11" s="22" t="s">
        <v>32</v>
      </c>
      <c r="C11" s="23">
        <v>170</v>
      </c>
      <c r="D11" s="23">
        <v>4</v>
      </c>
      <c r="E11" s="24">
        <v>40</v>
      </c>
      <c r="F11" s="24">
        <v>131</v>
      </c>
      <c r="G11" s="24"/>
      <c r="H11" s="24"/>
      <c r="I11" s="24">
        <v>100</v>
      </c>
      <c r="J11" s="24">
        <v>70</v>
      </c>
      <c r="K11" s="24">
        <v>5</v>
      </c>
      <c r="L11" s="24"/>
      <c r="M11" s="24">
        <v>350</v>
      </c>
      <c r="N11" s="24">
        <v>5</v>
      </c>
      <c r="O11" s="24">
        <v>120</v>
      </c>
      <c r="P11" s="24">
        <v>15</v>
      </c>
      <c r="Q11" s="24">
        <v>20</v>
      </c>
      <c r="R11" s="24">
        <v>150</v>
      </c>
      <c r="S11" s="6">
        <f t="shared" si="0"/>
        <v>1180</v>
      </c>
    </row>
    <row r="12" spans="1:19" s="19" customFormat="1" ht="13.5" customHeight="1" x14ac:dyDescent="0.2">
      <c r="A12" s="21" t="s">
        <v>44</v>
      </c>
      <c r="B12" s="22" t="s">
        <v>36</v>
      </c>
      <c r="C12" s="23">
        <v>80.698800000000006</v>
      </c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>
        <v>75</v>
      </c>
      <c r="R12" s="24"/>
      <c r="S12" s="6">
        <f t="shared" si="0"/>
        <v>155.69880000000001</v>
      </c>
    </row>
    <row r="13" spans="1:19" s="19" customFormat="1" ht="13.5" customHeight="1" x14ac:dyDescent="0.2">
      <c r="A13" s="21" t="s">
        <v>45</v>
      </c>
      <c r="B13" s="22" t="s">
        <v>37</v>
      </c>
      <c r="C13" s="23">
        <v>12.3</v>
      </c>
      <c r="D13" s="23">
        <v>10</v>
      </c>
      <c r="E13" s="24"/>
      <c r="F13" s="24">
        <v>20.9</v>
      </c>
      <c r="G13" s="24">
        <v>100</v>
      </c>
      <c r="H13" s="24"/>
      <c r="I13" s="24">
        <v>20</v>
      </c>
      <c r="J13" s="24"/>
      <c r="K13" s="24">
        <v>10</v>
      </c>
      <c r="L13" s="24"/>
      <c r="M13" s="24">
        <v>90</v>
      </c>
      <c r="N13" s="24">
        <v>20</v>
      </c>
      <c r="O13" s="24">
        <v>20</v>
      </c>
      <c r="P13" s="24">
        <v>73</v>
      </c>
      <c r="Q13" s="24">
        <v>40</v>
      </c>
      <c r="R13" s="24">
        <v>25</v>
      </c>
      <c r="S13" s="6">
        <f t="shared" si="0"/>
        <v>441.2</v>
      </c>
    </row>
    <row r="14" spans="1:19" x14ac:dyDescent="0.2">
      <c r="A14" s="66" t="s">
        <v>19</v>
      </c>
      <c r="B14" s="66"/>
      <c r="C14" s="37">
        <f t="shared" ref="C14:S14" si="1">SUM(C5:C13)</f>
        <v>928.94779999999992</v>
      </c>
      <c r="D14" s="37">
        <f t="shared" si="1"/>
        <v>131.69999999999999</v>
      </c>
      <c r="E14" s="37">
        <f t="shared" si="1"/>
        <v>707.8</v>
      </c>
      <c r="F14" s="37">
        <f t="shared" si="1"/>
        <v>329.79999999999995</v>
      </c>
      <c r="G14" s="37">
        <f t="shared" si="1"/>
        <v>5260.6</v>
      </c>
      <c r="H14" s="37">
        <f t="shared" si="1"/>
        <v>84.100000000000009</v>
      </c>
      <c r="I14" s="37">
        <f t="shared" si="1"/>
        <v>1281.9000000000001</v>
      </c>
      <c r="J14" s="37">
        <f t="shared" si="1"/>
        <v>1216.5999999999999</v>
      </c>
      <c r="K14" s="37">
        <f t="shared" si="1"/>
        <v>614.6</v>
      </c>
      <c r="L14" s="37">
        <f t="shared" si="1"/>
        <v>4991.2000000000007</v>
      </c>
      <c r="M14" s="37">
        <f t="shared" si="1"/>
        <v>760.6</v>
      </c>
      <c r="N14" s="37">
        <f t="shared" si="1"/>
        <v>323.89999999999998</v>
      </c>
      <c r="O14" s="37">
        <f t="shared" si="1"/>
        <v>1068.0999999999999</v>
      </c>
      <c r="P14" s="37">
        <f t="shared" si="1"/>
        <v>511.4</v>
      </c>
      <c r="Q14" s="37">
        <f t="shared" si="1"/>
        <v>946.4</v>
      </c>
      <c r="R14" s="37">
        <f t="shared" si="1"/>
        <v>956</v>
      </c>
      <c r="S14" s="37">
        <f t="shared" si="1"/>
        <v>20113.647799999999</v>
      </c>
    </row>
    <row r="15" spans="1:19" s="64" customFormat="1" x14ac:dyDescent="0.2">
      <c r="A15" s="61" t="s">
        <v>109</v>
      </c>
      <c r="B15" s="63"/>
      <c r="C15" s="4">
        <f>C16</f>
        <v>0</v>
      </c>
      <c r="D15" s="4">
        <f t="shared" ref="D15:R15" si="2">D16</f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">
        <f t="shared" si="2"/>
        <v>0</v>
      </c>
      <c r="Q15" s="4">
        <f t="shared" si="2"/>
        <v>0</v>
      </c>
      <c r="R15" s="4">
        <f t="shared" si="2"/>
        <v>0</v>
      </c>
      <c r="S15" s="4">
        <f t="shared" si="0"/>
        <v>0</v>
      </c>
    </row>
    <row r="16" spans="1:19" s="60" customFormat="1" x14ac:dyDescent="0.2">
      <c r="A16" s="62" t="s">
        <v>109</v>
      </c>
      <c r="B16" s="5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49">
        <f t="shared" si="0"/>
        <v>0</v>
      </c>
    </row>
    <row r="17" spans="1:20" x14ac:dyDescent="0.2">
      <c r="A17" s="5" t="s">
        <v>24</v>
      </c>
      <c r="B17" s="5" t="s">
        <v>58</v>
      </c>
      <c r="C17" s="4">
        <v>76.2</v>
      </c>
      <c r="D17" s="4">
        <v>76.2</v>
      </c>
      <c r="E17" s="4">
        <v>76.2</v>
      </c>
      <c r="F17" s="4">
        <v>76.2</v>
      </c>
      <c r="G17" s="4"/>
      <c r="H17" s="4">
        <v>76.2</v>
      </c>
      <c r="I17" s="4">
        <v>76.2</v>
      </c>
      <c r="J17" s="4">
        <v>177.9</v>
      </c>
      <c r="K17" s="4">
        <v>76.2</v>
      </c>
      <c r="L17" s="4">
        <v>177.9</v>
      </c>
      <c r="M17" s="4">
        <v>76.2</v>
      </c>
      <c r="N17" s="4">
        <v>76.2</v>
      </c>
      <c r="O17" s="4">
        <v>76.2</v>
      </c>
      <c r="P17" s="4">
        <v>76.2</v>
      </c>
      <c r="Q17" s="4">
        <v>76.2</v>
      </c>
      <c r="R17" s="4">
        <v>177.9</v>
      </c>
      <c r="S17" s="4">
        <f t="shared" si="0"/>
        <v>1448.1000000000004</v>
      </c>
    </row>
    <row r="18" spans="1:20" s="20" customFormat="1" x14ac:dyDescent="0.2">
      <c r="A18" s="9" t="s">
        <v>46</v>
      </c>
      <c r="B18" s="9" t="s">
        <v>59</v>
      </c>
      <c r="C18" s="10">
        <v>0.96499999999999997</v>
      </c>
      <c r="D18" s="10">
        <v>0.76900000000000002</v>
      </c>
      <c r="E18" s="10">
        <v>2.04</v>
      </c>
      <c r="F18" s="10">
        <v>1.5740000000000001</v>
      </c>
      <c r="G18" s="10">
        <v>11.744999999999999</v>
      </c>
      <c r="H18" s="10">
        <v>0.84399999999999997</v>
      </c>
      <c r="I18" s="10">
        <v>2.9169999999999998</v>
      </c>
      <c r="J18" s="10">
        <v>4.6920000000000002</v>
      </c>
      <c r="K18" s="10">
        <v>2.5510000000000002</v>
      </c>
      <c r="L18" s="10">
        <v>9.0939999999999994</v>
      </c>
      <c r="M18" s="10">
        <v>1.9750000000000001</v>
      </c>
      <c r="N18" s="10">
        <v>1.966</v>
      </c>
      <c r="O18" s="10">
        <v>3.492</v>
      </c>
      <c r="P18" s="10">
        <v>1.274</v>
      </c>
      <c r="Q18" s="10">
        <v>4.3230000000000004</v>
      </c>
      <c r="R18" s="10">
        <v>3.5790000000000002</v>
      </c>
      <c r="S18" s="49">
        <f t="shared" si="0"/>
        <v>53.800000000000004</v>
      </c>
    </row>
    <row r="19" spans="1:20" s="20" customFormat="1" x14ac:dyDescent="0.2">
      <c r="A19" s="9" t="s">
        <v>47</v>
      </c>
      <c r="B19" s="9" t="s">
        <v>59</v>
      </c>
      <c r="C19" s="10">
        <v>1255.2</v>
      </c>
      <c r="D19" s="10">
        <v>1270.3</v>
      </c>
      <c r="E19" s="10">
        <v>1312.3</v>
      </c>
      <c r="F19" s="10">
        <v>1458.4</v>
      </c>
      <c r="G19" s="10"/>
      <c r="H19" s="10">
        <v>1348.5</v>
      </c>
      <c r="I19" s="10">
        <v>1417.2</v>
      </c>
      <c r="J19" s="10">
        <v>1831.8</v>
      </c>
      <c r="K19" s="10">
        <v>1428.2</v>
      </c>
      <c r="L19" s="10"/>
      <c r="M19" s="10">
        <v>1545.3</v>
      </c>
      <c r="N19" s="10">
        <v>1453.6</v>
      </c>
      <c r="O19" s="10">
        <v>1413.1</v>
      </c>
      <c r="P19" s="10">
        <v>1144.3</v>
      </c>
      <c r="Q19" s="10">
        <v>1849.9</v>
      </c>
      <c r="R19" s="10">
        <v>1667</v>
      </c>
      <c r="S19" s="49">
        <f t="shared" si="0"/>
        <v>20395.100000000002</v>
      </c>
    </row>
    <row r="20" spans="1:20" x14ac:dyDescent="0.2">
      <c r="A20" s="5" t="s">
        <v>21</v>
      </c>
      <c r="B20" s="5" t="s">
        <v>59</v>
      </c>
      <c r="C20" s="4">
        <f>C18+C19</f>
        <v>1256.165</v>
      </c>
      <c r="D20" s="4">
        <f t="shared" ref="D20:R20" si="3">D18+D19</f>
        <v>1271.069</v>
      </c>
      <c r="E20" s="4">
        <f t="shared" si="3"/>
        <v>1314.34</v>
      </c>
      <c r="F20" s="4">
        <f t="shared" si="3"/>
        <v>1459.9740000000002</v>
      </c>
      <c r="G20" s="4">
        <f t="shared" si="3"/>
        <v>11.744999999999999</v>
      </c>
      <c r="H20" s="4">
        <f t="shared" si="3"/>
        <v>1349.3440000000001</v>
      </c>
      <c r="I20" s="4">
        <f t="shared" si="3"/>
        <v>1420.117</v>
      </c>
      <c r="J20" s="4">
        <f t="shared" si="3"/>
        <v>1836.492</v>
      </c>
      <c r="K20" s="4">
        <f t="shared" si="3"/>
        <v>1430.751</v>
      </c>
      <c r="L20" s="4">
        <f t="shared" si="3"/>
        <v>9.0939999999999994</v>
      </c>
      <c r="M20" s="4">
        <f t="shared" si="3"/>
        <v>1547.2749999999999</v>
      </c>
      <c r="N20" s="4">
        <f t="shared" si="3"/>
        <v>1455.5659999999998</v>
      </c>
      <c r="O20" s="4">
        <f t="shared" si="3"/>
        <v>1416.5919999999999</v>
      </c>
      <c r="P20" s="4">
        <f t="shared" si="3"/>
        <v>1145.5739999999998</v>
      </c>
      <c r="Q20" s="4">
        <f t="shared" si="3"/>
        <v>1854.2230000000002</v>
      </c>
      <c r="R20" s="4">
        <f t="shared" si="3"/>
        <v>1670.579</v>
      </c>
      <c r="S20" s="4">
        <f t="shared" si="0"/>
        <v>20448.900000000001</v>
      </c>
      <c r="T20" s="53" t="s">
        <v>98</v>
      </c>
    </row>
    <row r="21" spans="1:20" x14ac:dyDescent="0.2">
      <c r="A21" s="9" t="s">
        <v>48</v>
      </c>
      <c r="B21" s="9" t="s">
        <v>60</v>
      </c>
      <c r="C21" s="10"/>
      <c r="D21" s="10"/>
      <c r="E21" s="10"/>
      <c r="F21" s="10">
        <v>6.69</v>
      </c>
      <c r="G21" s="10">
        <v>67.900000000000006</v>
      </c>
      <c r="H21" s="10">
        <v>1.5</v>
      </c>
      <c r="I21" s="10"/>
      <c r="J21" s="10">
        <v>13.9</v>
      </c>
      <c r="K21" s="10"/>
      <c r="L21" s="10">
        <v>137.80000000000001</v>
      </c>
      <c r="M21" s="10">
        <v>2.65</v>
      </c>
      <c r="N21" s="10"/>
      <c r="O21" s="10">
        <v>81.784999999999997</v>
      </c>
      <c r="P21" s="10"/>
      <c r="Q21" s="10">
        <v>52</v>
      </c>
      <c r="R21" s="10">
        <v>10</v>
      </c>
      <c r="S21" s="49">
        <f t="shared" si="0"/>
        <v>374.22500000000002</v>
      </c>
      <c r="T21" s="50" t="s">
        <v>88</v>
      </c>
    </row>
    <row r="22" spans="1:20" x14ac:dyDescent="0.2">
      <c r="A22" s="9" t="s">
        <v>49</v>
      </c>
      <c r="B22" s="9" t="s">
        <v>60</v>
      </c>
      <c r="C22" s="10">
        <v>1</v>
      </c>
      <c r="D22" s="10">
        <v>1</v>
      </c>
      <c r="E22" s="10">
        <v>1</v>
      </c>
      <c r="F22" s="10">
        <v>1</v>
      </c>
      <c r="G22" s="10">
        <v>1</v>
      </c>
      <c r="H22" s="10">
        <v>1</v>
      </c>
      <c r="I22" s="10">
        <v>1</v>
      </c>
      <c r="J22" s="10">
        <v>1</v>
      </c>
      <c r="K22" s="10">
        <v>1</v>
      </c>
      <c r="L22" s="10">
        <v>1</v>
      </c>
      <c r="M22" s="10">
        <v>40.293999999999997</v>
      </c>
      <c r="N22" s="10">
        <v>23.5</v>
      </c>
      <c r="O22" s="10">
        <v>1</v>
      </c>
      <c r="P22" s="10">
        <v>1</v>
      </c>
      <c r="Q22" s="10">
        <v>1</v>
      </c>
      <c r="R22" s="10">
        <v>1</v>
      </c>
      <c r="S22" s="49">
        <f t="shared" si="0"/>
        <v>77.793999999999997</v>
      </c>
      <c r="T22" s="50" t="s">
        <v>87</v>
      </c>
    </row>
    <row r="23" spans="1:20" x14ac:dyDescent="0.2">
      <c r="A23" s="9" t="s">
        <v>50</v>
      </c>
      <c r="B23" s="9" t="s">
        <v>60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">
        <f t="shared" si="0"/>
        <v>0</v>
      </c>
      <c r="T23" s="50"/>
    </row>
    <row r="24" spans="1:20" x14ac:dyDescent="0.2">
      <c r="A24" s="15" t="s">
        <v>27</v>
      </c>
      <c r="B24" s="5" t="s">
        <v>60</v>
      </c>
      <c r="C24" s="4">
        <f t="shared" ref="C24:R24" si="4">C21+C22+C23</f>
        <v>1</v>
      </c>
      <c r="D24" s="4">
        <f t="shared" si="4"/>
        <v>1</v>
      </c>
      <c r="E24" s="4">
        <f t="shared" si="4"/>
        <v>1</v>
      </c>
      <c r="F24" s="4">
        <f t="shared" si="4"/>
        <v>7.69</v>
      </c>
      <c r="G24" s="4">
        <f t="shared" si="4"/>
        <v>68.900000000000006</v>
      </c>
      <c r="H24" s="4">
        <f t="shared" si="4"/>
        <v>2.5</v>
      </c>
      <c r="I24" s="4">
        <f t="shared" si="4"/>
        <v>1</v>
      </c>
      <c r="J24" s="4">
        <f t="shared" si="4"/>
        <v>14.9</v>
      </c>
      <c r="K24" s="4">
        <f t="shared" si="4"/>
        <v>1</v>
      </c>
      <c r="L24" s="4">
        <f t="shared" si="4"/>
        <v>138.80000000000001</v>
      </c>
      <c r="M24" s="4">
        <f t="shared" si="4"/>
        <v>42.943999999999996</v>
      </c>
      <c r="N24" s="4">
        <f t="shared" si="4"/>
        <v>23.5</v>
      </c>
      <c r="O24" s="4">
        <f t="shared" si="4"/>
        <v>82.784999999999997</v>
      </c>
      <c r="P24" s="4">
        <f t="shared" si="4"/>
        <v>1</v>
      </c>
      <c r="Q24" s="4">
        <f t="shared" si="4"/>
        <v>53</v>
      </c>
      <c r="R24" s="4">
        <f t="shared" si="4"/>
        <v>11</v>
      </c>
      <c r="S24" s="4">
        <f t="shared" si="0"/>
        <v>452.01900000000001</v>
      </c>
      <c r="T24" s="50"/>
    </row>
    <row r="25" spans="1:20" hidden="1" x14ac:dyDescent="0.2">
      <c r="A25" s="11" t="s">
        <v>20</v>
      </c>
      <c r="B25" s="11" t="s">
        <v>22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>
        <f t="shared" si="0"/>
        <v>0</v>
      </c>
      <c r="T25" s="50"/>
    </row>
    <row r="26" spans="1:20" ht="15.75" customHeight="1" x14ac:dyDescent="0.2">
      <c r="A26" s="8" t="s">
        <v>62</v>
      </c>
      <c r="B26" s="9" t="s">
        <v>61</v>
      </c>
      <c r="C26" s="10">
        <v>269.33600000000001</v>
      </c>
      <c r="D26" s="10">
        <v>110</v>
      </c>
      <c r="E26" s="10">
        <v>601.78399999999999</v>
      </c>
      <c r="F26" s="10">
        <v>135.90700000000001</v>
      </c>
      <c r="G26" s="10">
        <v>51</v>
      </c>
      <c r="H26" s="10">
        <v>110</v>
      </c>
      <c r="I26" s="10">
        <v>3</v>
      </c>
      <c r="J26" s="10">
        <v>291.25200000000001</v>
      </c>
      <c r="K26" s="10">
        <v>616.149</v>
      </c>
      <c r="L26" s="10">
        <v>1657.8340000000001</v>
      </c>
      <c r="M26" s="10">
        <v>1701.9770000000001</v>
      </c>
      <c r="N26" s="10">
        <v>134.184</v>
      </c>
      <c r="O26" s="10">
        <v>3</v>
      </c>
      <c r="P26" s="10">
        <v>110</v>
      </c>
      <c r="Q26" s="10">
        <v>110</v>
      </c>
      <c r="R26" s="10">
        <v>199.477</v>
      </c>
      <c r="S26" s="49">
        <f t="shared" si="0"/>
        <v>6104.9</v>
      </c>
      <c r="T26" s="51"/>
    </row>
    <row r="27" spans="1:20" x14ac:dyDescent="0.2">
      <c r="A27" s="42" t="s">
        <v>69</v>
      </c>
      <c r="B27" s="9" t="s">
        <v>61</v>
      </c>
      <c r="C27" s="10"/>
      <c r="D27" s="10"/>
      <c r="E27" s="10"/>
      <c r="F27" s="10"/>
      <c r="G27" s="10"/>
      <c r="H27" s="10"/>
      <c r="I27" s="10">
        <v>29.960799999999999</v>
      </c>
      <c r="J27" s="10"/>
      <c r="K27" s="10"/>
      <c r="L27" s="10"/>
      <c r="M27" s="10"/>
      <c r="N27" s="10"/>
      <c r="O27" s="10"/>
      <c r="P27" s="10"/>
      <c r="Q27" s="10"/>
      <c r="R27" s="10"/>
      <c r="S27" s="49">
        <f t="shared" si="0"/>
        <v>29.960799999999999</v>
      </c>
      <c r="T27" s="52" t="s">
        <v>89</v>
      </c>
    </row>
    <row r="28" spans="1:20" ht="14.25" customHeight="1" x14ac:dyDescent="0.2">
      <c r="A28" s="42" t="s">
        <v>70</v>
      </c>
      <c r="B28" s="9" t="s">
        <v>61</v>
      </c>
      <c r="C28" s="10"/>
      <c r="D28" s="10"/>
      <c r="E28" s="10"/>
      <c r="F28" s="10"/>
      <c r="G28" s="10"/>
      <c r="H28" s="10"/>
      <c r="I28" s="10"/>
      <c r="J28" s="10"/>
      <c r="K28" s="10"/>
      <c r="L28" s="10">
        <v>62</v>
      </c>
      <c r="M28" s="10"/>
      <c r="N28" s="10"/>
      <c r="O28" s="10"/>
      <c r="P28" s="10"/>
      <c r="Q28" s="10"/>
      <c r="R28" s="10"/>
      <c r="S28" s="49">
        <f t="shared" si="0"/>
        <v>62</v>
      </c>
      <c r="T28" s="52" t="s">
        <v>92</v>
      </c>
    </row>
    <row r="29" spans="1:20" ht="15.75" customHeight="1" x14ac:dyDescent="0.2">
      <c r="A29" s="42" t="s">
        <v>71</v>
      </c>
      <c r="B29" s="9" t="s">
        <v>61</v>
      </c>
      <c r="C29" s="10"/>
      <c r="D29" s="10"/>
      <c r="E29" s="10"/>
      <c r="F29" s="10"/>
      <c r="G29" s="10"/>
      <c r="H29" s="10"/>
      <c r="I29" s="10"/>
      <c r="J29" s="45"/>
      <c r="K29" s="45"/>
      <c r="L29" s="10">
        <v>200</v>
      </c>
      <c r="M29" s="46"/>
      <c r="N29" s="10"/>
      <c r="O29" s="46"/>
      <c r="P29" s="10"/>
      <c r="Q29" s="10"/>
      <c r="R29" s="10"/>
      <c r="S29" s="49">
        <f t="shared" si="0"/>
        <v>200</v>
      </c>
      <c r="T29" s="52" t="s">
        <v>93</v>
      </c>
    </row>
    <row r="30" spans="1:20" x14ac:dyDescent="0.2">
      <c r="A30" s="42" t="s">
        <v>72</v>
      </c>
      <c r="B30" s="9" t="s">
        <v>61</v>
      </c>
      <c r="C30" s="10"/>
      <c r="D30" s="10"/>
      <c r="E30" s="10"/>
      <c r="F30" s="10"/>
      <c r="G30" s="10"/>
      <c r="H30" s="10"/>
      <c r="I30" s="10"/>
      <c r="J30" s="47"/>
      <c r="K30" s="47"/>
      <c r="L30" s="10">
        <v>20</v>
      </c>
      <c r="M30" s="46"/>
      <c r="N30" s="10"/>
      <c r="O30" s="46"/>
      <c r="P30" s="10"/>
      <c r="Q30" s="10"/>
      <c r="R30" s="10"/>
      <c r="S30" s="49">
        <f t="shared" si="0"/>
        <v>20</v>
      </c>
      <c r="T30" s="52" t="s">
        <v>94</v>
      </c>
    </row>
    <row r="31" spans="1:20" ht="15" customHeight="1" x14ac:dyDescent="0.2">
      <c r="A31" s="42" t="s">
        <v>74</v>
      </c>
      <c r="B31" s="9" t="s">
        <v>61</v>
      </c>
      <c r="C31" s="10"/>
      <c r="D31" s="10"/>
      <c r="E31" s="10"/>
      <c r="F31" s="10"/>
      <c r="G31" s="10"/>
      <c r="H31" s="10"/>
      <c r="I31" s="10"/>
      <c r="J31" s="46"/>
      <c r="K31" s="46"/>
      <c r="L31" s="10">
        <v>100</v>
      </c>
      <c r="M31" s="46"/>
      <c r="N31" s="10"/>
      <c r="O31" s="46"/>
      <c r="P31" s="10"/>
      <c r="Q31" s="10"/>
      <c r="R31" s="10"/>
      <c r="S31" s="49">
        <f t="shared" si="0"/>
        <v>100</v>
      </c>
      <c r="T31" s="52" t="s">
        <v>84</v>
      </c>
    </row>
    <row r="32" spans="1:20" x14ac:dyDescent="0.2">
      <c r="A32" s="42" t="s">
        <v>76</v>
      </c>
      <c r="B32" s="9" t="s">
        <v>61</v>
      </c>
      <c r="C32" s="10"/>
      <c r="D32" s="10"/>
      <c r="E32" s="10"/>
      <c r="F32" s="10">
        <v>500</v>
      </c>
      <c r="G32" s="10"/>
      <c r="H32" s="10"/>
      <c r="I32" s="10"/>
      <c r="J32" s="45"/>
      <c r="K32" s="45"/>
      <c r="L32" s="10"/>
      <c r="M32" s="46"/>
      <c r="N32" s="10"/>
      <c r="O32" s="46"/>
      <c r="P32" s="10"/>
      <c r="Q32" s="10"/>
      <c r="R32" s="10"/>
      <c r="S32" s="49">
        <f t="shared" si="0"/>
        <v>500</v>
      </c>
      <c r="T32" s="52" t="s">
        <v>86</v>
      </c>
    </row>
    <row r="33" spans="1:20" x14ac:dyDescent="0.2">
      <c r="A33" s="42" t="s">
        <v>83</v>
      </c>
      <c r="B33" s="9" t="s">
        <v>61</v>
      </c>
      <c r="C33" s="10">
        <v>6.9750100000000002</v>
      </c>
      <c r="D33" s="10">
        <v>6.9750100000000002</v>
      </c>
      <c r="E33" s="10">
        <v>6.9750100000000002</v>
      </c>
      <c r="F33" s="10">
        <v>13.95002</v>
      </c>
      <c r="G33" s="10">
        <v>64.170090000000002</v>
      </c>
      <c r="H33" s="10">
        <v>6.9750100000000002</v>
      </c>
      <c r="I33" s="10">
        <v>9.7650100000000002</v>
      </c>
      <c r="J33" s="45">
        <v>20.92503</v>
      </c>
      <c r="K33" s="45">
        <v>20.92503</v>
      </c>
      <c r="L33" s="10">
        <v>13.95002</v>
      </c>
      <c r="M33" s="46">
        <v>11.16001</v>
      </c>
      <c r="N33" s="10">
        <v>13.95002</v>
      </c>
      <c r="O33" s="46">
        <v>4.1850100000000001</v>
      </c>
      <c r="P33" s="10">
        <v>6.9750100000000002</v>
      </c>
      <c r="Q33" s="10">
        <v>20.92503</v>
      </c>
      <c r="R33" s="10">
        <v>20.92503</v>
      </c>
      <c r="S33" s="49">
        <f t="shared" si="0"/>
        <v>249.70534999999998</v>
      </c>
      <c r="T33" s="52" t="s">
        <v>95</v>
      </c>
    </row>
    <row r="34" spans="1:20" x14ac:dyDescent="0.2">
      <c r="A34" s="42" t="s">
        <v>77</v>
      </c>
      <c r="B34" s="9" t="s">
        <v>61</v>
      </c>
      <c r="C34" s="10"/>
      <c r="D34" s="10"/>
      <c r="E34" s="10"/>
      <c r="F34" s="10"/>
      <c r="G34" s="10"/>
      <c r="H34" s="10"/>
      <c r="I34" s="10"/>
      <c r="J34" s="47"/>
      <c r="K34" s="47"/>
      <c r="L34" s="10">
        <v>1000</v>
      </c>
      <c r="M34" s="46"/>
      <c r="N34" s="10"/>
      <c r="O34" s="46"/>
      <c r="P34" s="10"/>
      <c r="Q34" s="10"/>
      <c r="R34" s="10"/>
      <c r="S34" s="49">
        <f t="shared" si="0"/>
        <v>1000</v>
      </c>
      <c r="T34" s="52" t="s">
        <v>82</v>
      </c>
    </row>
    <row r="35" spans="1:20" x14ac:dyDescent="0.2">
      <c r="A35" s="42" t="s">
        <v>78</v>
      </c>
      <c r="B35" s="9" t="s">
        <v>61</v>
      </c>
      <c r="C35" s="10"/>
      <c r="D35" s="10"/>
      <c r="E35" s="10"/>
      <c r="F35" s="10"/>
      <c r="G35" s="10">
        <v>21.59</v>
      </c>
      <c r="H35" s="10"/>
      <c r="I35" s="10"/>
      <c r="J35" s="45"/>
      <c r="K35" s="45"/>
      <c r="L35" s="10"/>
      <c r="M35" s="46"/>
      <c r="N35" s="10"/>
      <c r="O35" s="46"/>
      <c r="P35" s="10"/>
      <c r="Q35" s="10"/>
      <c r="R35" s="10"/>
      <c r="S35" s="49">
        <f t="shared" si="0"/>
        <v>21.59</v>
      </c>
      <c r="T35" s="52" t="s">
        <v>90</v>
      </c>
    </row>
    <row r="36" spans="1:20" x14ac:dyDescent="0.2">
      <c r="A36" s="42" t="s">
        <v>79</v>
      </c>
      <c r="B36" s="9" t="s">
        <v>61</v>
      </c>
      <c r="C36" s="10">
        <v>100</v>
      </c>
      <c r="D36" s="10">
        <v>80</v>
      </c>
      <c r="E36" s="10">
        <v>160</v>
      </c>
      <c r="F36" s="10">
        <v>350</v>
      </c>
      <c r="G36" s="10">
        <v>280</v>
      </c>
      <c r="H36" s="10"/>
      <c r="I36" s="10">
        <v>160</v>
      </c>
      <c r="J36" s="45">
        <v>220</v>
      </c>
      <c r="K36" s="45">
        <v>40</v>
      </c>
      <c r="L36" s="10">
        <v>40</v>
      </c>
      <c r="M36" s="46">
        <v>490</v>
      </c>
      <c r="N36" s="10">
        <v>180</v>
      </c>
      <c r="O36" s="46"/>
      <c r="P36" s="10">
        <v>320</v>
      </c>
      <c r="Q36" s="10">
        <v>200</v>
      </c>
      <c r="R36" s="10">
        <v>40</v>
      </c>
      <c r="S36" s="49">
        <f t="shared" si="0"/>
        <v>2660</v>
      </c>
      <c r="T36" s="52" t="s">
        <v>91</v>
      </c>
    </row>
    <row r="37" spans="1:20" x14ac:dyDescent="0.2">
      <c r="A37" s="42" t="s">
        <v>80</v>
      </c>
      <c r="B37" s="9" t="s">
        <v>61</v>
      </c>
      <c r="C37" s="10">
        <v>72</v>
      </c>
      <c r="D37" s="10">
        <v>12</v>
      </c>
      <c r="E37" s="10">
        <v>140</v>
      </c>
      <c r="F37" s="10">
        <v>192</v>
      </c>
      <c r="G37" s="10">
        <v>620</v>
      </c>
      <c r="H37" s="10">
        <v>96</v>
      </c>
      <c r="I37" s="10">
        <v>320</v>
      </c>
      <c r="J37" s="45">
        <v>392</v>
      </c>
      <c r="K37" s="45">
        <v>300</v>
      </c>
      <c r="L37" s="10">
        <v>292</v>
      </c>
      <c r="M37" s="46">
        <v>272</v>
      </c>
      <c r="N37" s="10">
        <v>192</v>
      </c>
      <c r="O37" s="46">
        <v>1000</v>
      </c>
      <c r="P37" s="10">
        <v>192</v>
      </c>
      <c r="Q37" s="10">
        <v>196</v>
      </c>
      <c r="R37" s="10">
        <v>376</v>
      </c>
      <c r="S37" s="49">
        <f t="shared" si="0"/>
        <v>4664</v>
      </c>
      <c r="T37" s="52" t="s">
        <v>85</v>
      </c>
    </row>
    <row r="38" spans="1:20" x14ac:dyDescent="0.2">
      <c r="A38" s="42" t="s">
        <v>100</v>
      </c>
      <c r="B38" s="9" t="s">
        <v>61</v>
      </c>
      <c r="C38" s="10">
        <v>2.4</v>
      </c>
      <c r="D38" s="10">
        <v>1.2</v>
      </c>
      <c r="E38" s="10">
        <v>3.3</v>
      </c>
      <c r="F38" s="10">
        <v>2.7</v>
      </c>
      <c r="G38" s="10">
        <v>18.3</v>
      </c>
      <c r="H38" s="10">
        <v>1.8</v>
      </c>
      <c r="I38" s="10">
        <v>6</v>
      </c>
      <c r="J38" s="45">
        <v>9.9</v>
      </c>
      <c r="K38" s="45">
        <v>6.9</v>
      </c>
      <c r="L38" s="10">
        <v>3.6</v>
      </c>
      <c r="M38" s="46">
        <v>3.3</v>
      </c>
      <c r="N38" s="10">
        <v>4.2</v>
      </c>
      <c r="O38" s="46">
        <v>6</v>
      </c>
      <c r="P38" s="10">
        <v>3.3</v>
      </c>
      <c r="Q38" s="10">
        <v>6.6</v>
      </c>
      <c r="R38" s="10">
        <v>10.8</v>
      </c>
      <c r="S38" s="49">
        <f t="shared" si="0"/>
        <v>90.299999999999983</v>
      </c>
      <c r="T38" s="52" t="s">
        <v>101</v>
      </c>
    </row>
    <row r="39" spans="1:20" x14ac:dyDescent="0.2">
      <c r="A39" s="42" t="s">
        <v>102</v>
      </c>
      <c r="B39" s="9" t="s">
        <v>61</v>
      </c>
      <c r="C39" s="10"/>
      <c r="D39" s="10"/>
      <c r="E39" s="10">
        <v>232.89599999999999</v>
      </c>
      <c r="F39" s="10"/>
      <c r="G39" s="10">
        <v>299.97199999999998</v>
      </c>
      <c r="H39" s="10"/>
      <c r="I39" s="10"/>
      <c r="J39" s="45"/>
      <c r="K39" s="45"/>
      <c r="L39" s="10"/>
      <c r="M39" s="46">
        <v>30.434000000000001</v>
      </c>
      <c r="N39" s="10"/>
      <c r="O39" s="46">
        <v>150</v>
      </c>
      <c r="P39" s="10">
        <v>99.305000000000007</v>
      </c>
      <c r="Q39" s="10"/>
      <c r="R39" s="10"/>
      <c r="S39" s="49">
        <f t="shared" si="0"/>
        <v>812.60699999999997</v>
      </c>
      <c r="T39" s="52" t="s">
        <v>105</v>
      </c>
    </row>
    <row r="40" spans="1:20" x14ac:dyDescent="0.2">
      <c r="A40" s="42" t="s">
        <v>103</v>
      </c>
      <c r="B40" s="9" t="s">
        <v>61</v>
      </c>
      <c r="C40" s="10"/>
      <c r="D40" s="10"/>
      <c r="E40" s="10"/>
      <c r="F40" s="10"/>
      <c r="G40" s="10"/>
      <c r="H40" s="10"/>
      <c r="I40" s="10"/>
      <c r="J40" s="45">
        <v>99.959140000000005</v>
      </c>
      <c r="K40" s="45"/>
      <c r="L40" s="10"/>
      <c r="M40" s="46"/>
      <c r="N40" s="10"/>
      <c r="O40" s="46"/>
      <c r="P40" s="10"/>
      <c r="Q40" s="10"/>
      <c r="R40" s="10"/>
      <c r="S40" s="49">
        <f t="shared" si="0"/>
        <v>99.959140000000005</v>
      </c>
      <c r="T40" s="52" t="s">
        <v>106</v>
      </c>
    </row>
    <row r="41" spans="1:20" x14ac:dyDescent="0.2">
      <c r="A41" s="42" t="s">
        <v>104</v>
      </c>
      <c r="B41" s="9" t="s">
        <v>61</v>
      </c>
      <c r="C41" s="10"/>
      <c r="D41" s="10"/>
      <c r="E41" s="10"/>
      <c r="F41" s="10"/>
      <c r="G41" s="10"/>
      <c r="H41" s="10">
        <v>200</v>
      </c>
      <c r="I41" s="10"/>
      <c r="J41" s="45">
        <v>350</v>
      </c>
      <c r="K41" s="45"/>
      <c r="L41" s="10"/>
      <c r="M41" s="46"/>
      <c r="N41" s="10"/>
      <c r="O41" s="46"/>
      <c r="P41" s="10"/>
      <c r="Q41" s="10">
        <v>120</v>
      </c>
      <c r="R41" s="10">
        <v>1000</v>
      </c>
      <c r="S41" s="49">
        <f t="shared" si="0"/>
        <v>1670</v>
      </c>
      <c r="T41" s="52" t="s">
        <v>107</v>
      </c>
    </row>
    <row r="42" spans="1:20" x14ac:dyDescent="0.2">
      <c r="A42" s="42" t="s">
        <v>108</v>
      </c>
      <c r="B42" s="9" t="s">
        <v>61</v>
      </c>
      <c r="C42" s="10"/>
      <c r="D42" s="10"/>
      <c r="E42" s="10"/>
      <c r="F42" s="10"/>
      <c r="G42" s="10"/>
      <c r="H42" s="10"/>
      <c r="I42" s="10"/>
      <c r="J42" s="45"/>
      <c r="K42" s="45"/>
      <c r="L42" s="10"/>
      <c r="M42" s="46"/>
      <c r="N42" s="10"/>
      <c r="O42" s="46"/>
      <c r="P42" s="10">
        <v>240</v>
      </c>
      <c r="Q42" s="10"/>
      <c r="R42" s="10"/>
      <c r="S42" s="49">
        <f t="shared" si="0"/>
        <v>240</v>
      </c>
      <c r="T42" s="52" t="s">
        <v>99</v>
      </c>
    </row>
    <row r="43" spans="1:20" s="12" customFormat="1" x14ac:dyDescent="0.2">
      <c r="A43" s="42" t="s">
        <v>81</v>
      </c>
      <c r="B43" s="9" t="s">
        <v>61</v>
      </c>
      <c r="C43" s="10">
        <v>28</v>
      </c>
      <c r="D43" s="10">
        <v>8</v>
      </c>
      <c r="E43" s="10">
        <v>28</v>
      </c>
      <c r="F43" s="10">
        <v>36</v>
      </c>
      <c r="G43" s="10"/>
      <c r="H43" s="10">
        <v>8</v>
      </c>
      <c r="I43" s="10">
        <v>48</v>
      </c>
      <c r="J43" s="45">
        <v>12</v>
      </c>
      <c r="K43" s="45"/>
      <c r="L43" s="10"/>
      <c r="M43" s="46">
        <v>32</v>
      </c>
      <c r="N43" s="10">
        <v>28</v>
      </c>
      <c r="O43" s="46">
        <v>48</v>
      </c>
      <c r="P43" s="10">
        <v>28</v>
      </c>
      <c r="Q43" s="10">
        <v>20</v>
      </c>
      <c r="R43" s="10">
        <v>68</v>
      </c>
      <c r="S43" s="49">
        <f t="shared" si="0"/>
        <v>392</v>
      </c>
      <c r="T43" s="52" t="s">
        <v>97</v>
      </c>
    </row>
    <row r="44" spans="1:20" x14ac:dyDescent="0.2">
      <c r="A44" s="15" t="s">
        <v>26</v>
      </c>
      <c r="B44" s="5" t="s">
        <v>61</v>
      </c>
      <c r="C44" s="4">
        <f t="shared" ref="C44:S44" si="5">SUM(C26:C43)</f>
        <v>478.71100999999999</v>
      </c>
      <c r="D44" s="4">
        <f t="shared" si="5"/>
        <v>218.17500999999999</v>
      </c>
      <c r="E44" s="4">
        <f t="shared" si="5"/>
        <v>1172.9550099999999</v>
      </c>
      <c r="F44" s="4">
        <f t="shared" si="5"/>
        <v>1230.55702</v>
      </c>
      <c r="G44" s="4">
        <f t="shared" si="5"/>
        <v>1355.0320899999999</v>
      </c>
      <c r="H44" s="4">
        <f t="shared" si="5"/>
        <v>422.77501000000001</v>
      </c>
      <c r="I44" s="4">
        <f t="shared" si="5"/>
        <v>576.72581000000002</v>
      </c>
      <c r="J44" s="4">
        <f t="shared" si="5"/>
        <v>1396.0361700000001</v>
      </c>
      <c r="K44" s="4">
        <f t="shared" si="5"/>
        <v>983.97402999999997</v>
      </c>
      <c r="L44" s="4">
        <f t="shared" si="5"/>
        <v>3389.38402</v>
      </c>
      <c r="M44" s="4">
        <f t="shared" si="5"/>
        <v>2540.8710100000008</v>
      </c>
      <c r="N44" s="4">
        <f t="shared" si="5"/>
        <v>552.33402000000001</v>
      </c>
      <c r="O44" s="4">
        <f t="shared" si="5"/>
        <v>1211.1850100000001</v>
      </c>
      <c r="P44" s="4">
        <f t="shared" si="5"/>
        <v>999.5800099999999</v>
      </c>
      <c r="Q44" s="4">
        <f t="shared" si="5"/>
        <v>673.52503000000002</v>
      </c>
      <c r="R44" s="4">
        <f t="shared" si="5"/>
        <v>1715.2020299999999</v>
      </c>
      <c r="S44" s="4">
        <f t="shared" si="5"/>
        <v>18917.022289999997</v>
      </c>
    </row>
    <row r="45" spans="1:20" s="35" customFormat="1" ht="15" customHeight="1" x14ac:dyDescent="0.2">
      <c r="A45" s="8" t="s">
        <v>33</v>
      </c>
      <c r="B45" s="9" t="s">
        <v>34</v>
      </c>
      <c r="C45" s="10"/>
      <c r="D45" s="10"/>
      <c r="E45" s="10"/>
      <c r="F45" s="10"/>
      <c r="G45" s="10">
        <v>80</v>
      </c>
      <c r="H45" s="10"/>
      <c r="I45" s="10"/>
      <c r="J45" s="10"/>
      <c r="K45" s="10"/>
      <c r="L45" s="10">
        <v>128</v>
      </c>
      <c r="M45" s="10"/>
      <c r="N45" s="10"/>
      <c r="O45" s="10"/>
      <c r="P45" s="10"/>
      <c r="Q45" s="10"/>
      <c r="R45" s="10"/>
      <c r="S45" s="10">
        <f t="shared" si="0"/>
        <v>208</v>
      </c>
    </row>
    <row r="46" spans="1:20" x14ac:dyDescent="0.2">
      <c r="A46" s="67" t="s">
        <v>63</v>
      </c>
      <c r="B46" s="68"/>
      <c r="C46" s="27">
        <f t="shared" ref="C46:R46" si="6">C20+C24+C44</f>
        <v>1735.87601</v>
      </c>
      <c r="D46" s="27">
        <f t="shared" si="6"/>
        <v>1490.2440099999999</v>
      </c>
      <c r="E46" s="27">
        <f t="shared" si="6"/>
        <v>2488.2950099999998</v>
      </c>
      <c r="F46" s="27">
        <f t="shared" si="6"/>
        <v>2698.22102</v>
      </c>
      <c r="G46" s="27">
        <f t="shared" si="6"/>
        <v>1435.6770899999999</v>
      </c>
      <c r="H46" s="27">
        <f t="shared" si="6"/>
        <v>1774.6190100000001</v>
      </c>
      <c r="I46" s="27">
        <f t="shared" si="6"/>
        <v>1997.8428100000001</v>
      </c>
      <c r="J46" s="27">
        <f t="shared" si="6"/>
        <v>3247.4281700000001</v>
      </c>
      <c r="K46" s="27">
        <f t="shared" si="6"/>
        <v>2415.7250300000001</v>
      </c>
      <c r="L46" s="27">
        <f t="shared" si="6"/>
        <v>3537.2780199999997</v>
      </c>
      <c r="M46" s="27">
        <f t="shared" si="6"/>
        <v>4131.0900100000008</v>
      </c>
      <c r="N46" s="27">
        <f t="shared" si="6"/>
        <v>2031.4000199999998</v>
      </c>
      <c r="O46" s="27">
        <f t="shared" si="6"/>
        <v>2710.5620100000001</v>
      </c>
      <c r="P46" s="27">
        <f t="shared" si="6"/>
        <v>2146.1540099999997</v>
      </c>
      <c r="Q46" s="27">
        <f t="shared" si="6"/>
        <v>2580.7480300000002</v>
      </c>
      <c r="R46" s="27">
        <f t="shared" si="6"/>
        <v>3396.7810300000001</v>
      </c>
      <c r="S46" s="27">
        <f t="shared" si="0"/>
        <v>39817.941290000002</v>
      </c>
    </row>
    <row r="47" spans="1:20" x14ac:dyDescent="0.2">
      <c r="A47" s="73" t="s">
        <v>56</v>
      </c>
      <c r="B47" s="74"/>
      <c r="C47" s="34">
        <f>C17+C20+C24+C44+C45+C15</f>
        <v>1812.07601</v>
      </c>
      <c r="D47" s="34">
        <f t="shared" ref="D47:R47" si="7">D17+D20+D24+D44+D45+D15</f>
        <v>1566.4440099999999</v>
      </c>
      <c r="E47" s="34">
        <f t="shared" si="7"/>
        <v>2564.4950099999996</v>
      </c>
      <c r="F47" s="34">
        <f t="shared" si="7"/>
        <v>2774.4210200000002</v>
      </c>
      <c r="G47" s="34">
        <f t="shared" si="7"/>
        <v>1515.6770899999999</v>
      </c>
      <c r="H47" s="34">
        <f t="shared" si="7"/>
        <v>1850.8190100000002</v>
      </c>
      <c r="I47" s="34">
        <f t="shared" si="7"/>
        <v>2074.0428099999999</v>
      </c>
      <c r="J47" s="34">
        <f t="shared" si="7"/>
        <v>3425.3281700000002</v>
      </c>
      <c r="K47" s="34">
        <f t="shared" si="7"/>
        <v>2491.9250299999999</v>
      </c>
      <c r="L47" s="34">
        <f t="shared" si="7"/>
        <v>3843.1780199999998</v>
      </c>
      <c r="M47" s="34">
        <f t="shared" si="7"/>
        <v>4207.2900100000006</v>
      </c>
      <c r="N47" s="34">
        <f t="shared" si="7"/>
        <v>2107.6000199999999</v>
      </c>
      <c r="O47" s="34">
        <f t="shared" si="7"/>
        <v>2786.7620100000004</v>
      </c>
      <c r="P47" s="34">
        <f t="shared" si="7"/>
        <v>2222.35401</v>
      </c>
      <c r="Q47" s="34">
        <f t="shared" si="7"/>
        <v>2656.9480300000005</v>
      </c>
      <c r="R47" s="34">
        <f t="shared" si="7"/>
        <v>3574.6810299999997</v>
      </c>
      <c r="S47" s="36">
        <f t="shared" si="0"/>
        <v>41474.041290000001</v>
      </c>
    </row>
    <row r="48" spans="1:20" x14ac:dyDescent="0.2">
      <c r="A48" s="75" t="s">
        <v>64</v>
      </c>
      <c r="B48" s="5" t="s">
        <v>30</v>
      </c>
      <c r="C48" s="4">
        <f t="shared" ref="C48:R48" si="8">C47+C14</f>
        <v>2741.0238099999997</v>
      </c>
      <c r="D48" s="4">
        <f t="shared" si="8"/>
        <v>1698.14401</v>
      </c>
      <c r="E48" s="4">
        <f t="shared" si="8"/>
        <v>3272.2950099999998</v>
      </c>
      <c r="F48" s="4">
        <f t="shared" si="8"/>
        <v>3104.22102</v>
      </c>
      <c r="G48" s="4">
        <f t="shared" si="8"/>
        <v>6776.2770900000005</v>
      </c>
      <c r="H48" s="4">
        <f t="shared" si="8"/>
        <v>1934.9190100000001</v>
      </c>
      <c r="I48" s="4">
        <f t="shared" si="8"/>
        <v>3355.94281</v>
      </c>
      <c r="J48" s="4">
        <f t="shared" si="8"/>
        <v>4641.9281700000001</v>
      </c>
      <c r="K48" s="4">
        <f t="shared" si="8"/>
        <v>3106.5250299999998</v>
      </c>
      <c r="L48" s="4">
        <f t="shared" si="8"/>
        <v>8834.3780200000001</v>
      </c>
      <c r="M48" s="4">
        <f t="shared" si="8"/>
        <v>4967.890010000001</v>
      </c>
      <c r="N48" s="4">
        <f t="shared" si="8"/>
        <v>2431.5000199999999</v>
      </c>
      <c r="O48" s="4">
        <f t="shared" si="8"/>
        <v>3854.8620100000003</v>
      </c>
      <c r="P48" s="4">
        <f t="shared" si="8"/>
        <v>2733.7540100000001</v>
      </c>
      <c r="Q48" s="4">
        <f t="shared" si="8"/>
        <v>3603.3480300000006</v>
      </c>
      <c r="R48" s="4">
        <f t="shared" si="8"/>
        <v>4530.6810299999997</v>
      </c>
      <c r="S48" s="4">
        <f t="shared" si="0"/>
        <v>61587.68909</v>
      </c>
      <c r="T48" s="12"/>
    </row>
    <row r="49" spans="1:20" x14ac:dyDescent="0.2">
      <c r="A49" s="76"/>
      <c r="B49" s="1" t="s">
        <v>55</v>
      </c>
      <c r="C49" s="3">
        <v>47.083039999999997</v>
      </c>
      <c r="D49" s="3"/>
      <c r="E49" s="3"/>
      <c r="F49" s="3">
        <v>6.12704</v>
      </c>
      <c r="G49" s="3">
        <v>756.47154999999998</v>
      </c>
      <c r="H49" s="3">
        <v>10.29219</v>
      </c>
      <c r="I49" s="3">
        <v>296.50452999999999</v>
      </c>
      <c r="J49" s="3">
        <v>6.2694599999999996</v>
      </c>
      <c r="K49" s="3">
        <v>25.049379999999999</v>
      </c>
      <c r="L49" s="3">
        <v>172.98344</v>
      </c>
      <c r="M49" s="3">
        <v>131.9659</v>
      </c>
      <c r="N49" s="3"/>
      <c r="O49" s="3">
        <v>106.72526999999999</v>
      </c>
      <c r="P49" s="3">
        <v>7.8134699999999997</v>
      </c>
      <c r="Q49" s="3"/>
      <c r="R49" s="3"/>
      <c r="S49" s="2">
        <f t="shared" si="0"/>
        <v>1567.2852699999996</v>
      </c>
    </row>
    <row r="50" spans="1:20" x14ac:dyDescent="0.2">
      <c r="A50" s="77"/>
      <c r="B50" s="5" t="s">
        <v>25</v>
      </c>
      <c r="C50" s="4">
        <f t="shared" ref="C50:R50" si="9">C48+C49</f>
        <v>2788.1068499999997</v>
      </c>
      <c r="D50" s="4">
        <f t="shared" si="9"/>
        <v>1698.14401</v>
      </c>
      <c r="E50" s="4">
        <f t="shared" si="9"/>
        <v>3272.2950099999998</v>
      </c>
      <c r="F50" s="4">
        <f t="shared" si="9"/>
        <v>3110.3480599999998</v>
      </c>
      <c r="G50" s="4">
        <f t="shared" si="9"/>
        <v>7532.7486400000007</v>
      </c>
      <c r="H50" s="4">
        <f t="shared" si="9"/>
        <v>1945.2112</v>
      </c>
      <c r="I50" s="4">
        <f t="shared" si="9"/>
        <v>3652.4473400000002</v>
      </c>
      <c r="J50" s="4">
        <f t="shared" si="9"/>
        <v>4648.1976300000006</v>
      </c>
      <c r="K50" s="4">
        <f t="shared" si="9"/>
        <v>3131.5744099999997</v>
      </c>
      <c r="L50" s="4">
        <f t="shared" si="9"/>
        <v>9007.3614600000001</v>
      </c>
      <c r="M50" s="4">
        <f t="shared" si="9"/>
        <v>5099.8559100000011</v>
      </c>
      <c r="N50" s="4">
        <f t="shared" si="9"/>
        <v>2431.5000199999999</v>
      </c>
      <c r="O50" s="4">
        <f t="shared" si="9"/>
        <v>3961.5872800000002</v>
      </c>
      <c r="P50" s="4">
        <f t="shared" si="9"/>
        <v>2741.5674800000002</v>
      </c>
      <c r="Q50" s="4">
        <f t="shared" si="9"/>
        <v>3603.3480300000006</v>
      </c>
      <c r="R50" s="4">
        <f t="shared" si="9"/>
        <v>4530.6810299999997</v>
      </c>
      <c r="S50" s="4">
        <f t="shared" si="0"/>
        <v>63154.97436</v>
      </c>
      <c r="T50" s="12"/>
    </row>
    <row r="51" spans="1:20" x14ac:dyDescent="0.2">
      <c r="A51" s="70" t="s">
        <v>67</v>
      </c>
      <c r="B51" s="38" t="s">
        <v>51</v>
      </c>
      <c r="C51" s="25">
        <v>7.8479999999999999</v>
      </c>
      <c r="D51" s="25">
        <v>6.2560000000000002</v>
      </c>
      <c r="E51" s="25">
        <v>16.603000000000002</v>
      </c>
      <c r="F51" s="25">
        <v>12.808999999999999</v>
      </c>
      <c r="G51" s="25">
        <v>95.549000000000007</v>
      </c>
      <c r="H51" s="25">
        <v>6.867</v>
      </c>
      <c r="I51" s="25">
        <v>23.73</v>
      </c>
      <c r="J51" s="25">
        <v>38.167999999999999</v>
      </c>
      <c r="K51" s="25">
        <v>20.75</v>
      </c>
      <c r="L51" s="25">
        <v>73.983999999999995</v>
      </c>
      <c r="M51" s="25">
        <v>16.067</v>
      </c>
      <c r="N51" s="25">
        <v>15.993</v>
      </c>
      <c r="O51" s="25">
        <v>28.413</v>
      </c>
      <c r="P51" s="25">
        <v>10.366</v>
      </c>
      <c r="Q51" s="25">
        <v>35.168999999999997</v>
      </c>
      <c r="R51" s="25">
        <v>29.116</v>
      </c>
      <c r="S51" s="2">
        <f t="shared" si="0"/>
        <v>437.68799999999993</v>
      </c>
    </row>
    <row r="52" spans="1:20" x14ac:dyDescent="0.2">
      <c r="A52" s="71"/>
      <c r="B52" s="38" t="s">
        <v>65</v>
      </c>
      <c r="C52" s="3"/>
      <c r="D52" s="3"/>
      <c r="E52" s="3">
        <v>253.66300000000001</v>
      </c>
      <c r="F52" s="3"/>
      <c r="G52" s="3"/>
      <c r="H52" s="3"/>
      <c r="I52" s="3"/>
      <c r="J52" s="3"/>
      <c r="K52" s="3"/>
      <c r="L52" s="3"/>
      <c r="M52" s="3"/>
      <c r="N52" s="3">
        <v>253.66300000000001</v>
      </c>
      <c r="O52" s="3"/>
      <c r="P52" s="3"/>
      <c r="Q52" s="3"/>
      <c r="R52" s="3"/>
      <c r="S52" s="2">
        <f t="shared" si="0"/>
        <v>507.32600000000002</v>
      </c>
    </row>
    <row r="53" spans="1:20" x14ac:dyDescent="0.2">
      <c r="A53" s="72"/>
      <c r="B53" s="39" t="s">
        <v>66</v>
      </c>
      <c r="C53" s="40">
        <f>C52+C51</f>
        <v>7.8479999999999999</v>
      </c>
      <c r="D53" s="40">
        <f t="shared" ref="D53:R53" si="10">D52+D51</f>
        <v>6.2560000000000002</v>
      </c>
      <c r="E53" s="40">
        <f t="shared" si="10"/>
        <v>270.26600000000002</v>
      </c>
      <c r="F53" s="40">
        <f t="shared" si="10"/>
        <v>12.808999999999999</v>
      </c>
      <c r="G53" s="40">
        <f t="shared" si="10"/>
        <v>95.549000000000007</v>
      </c>
      <c r="H53" s="40">
        <f t="shared" si="10"/>
        <v>6.867</v>
      </c>
      <c r="I53" s="40">
        <f t="shared" si="10"/>
        <v>23.73</v>
      </c>
      <c r="J53" s="40">
        <f t="shared" si="10"/>
        <v>38.167999999999999</v>
      </c>
      <c r="K53" s="40">
        <f t="shared" si="10"/>
        <v>20.75</v>
      </c>
      <c r="L53" s="40">
        <f t="shared" si="10"/>
        <v>73.983999999999995</v>
      </c>
      <c r="M53" s="40">
        <f t="shared" si="10"/>
        <v>16.067</v>
      </c>
      <c r="N53" s="40">
        <f t="shared" si="10"/>
        <v>269.65600000000001</v>
      </c>
      <c r="O53" s="40">
        <f t="shared" si="10"/>
        <v>28.413</v>
      </c>
      <c r="P53" s="40">
        <f t="shared" si="10"/>
        <v>10.366</v>
      </c>
      <c r="Q53" s="40">
        <f t="shared" si="10"/>
        <v>35.168999999999997</v>
      </c>
      <c r="R53" s="40">
        <f t="shared" si="10"/>
        <v>29.116</v>
      </c>
      <c r="S53" s="40">
        <f t="shared" si="0"/>
        <v>945.01400000000001</v>
      </c>
    </row>
    <row r="54" spans="1:20" x14ac:dyDescent="0.2">
      <c r="D54" s="16"/>
    </row>
  </sheetData>
  <mergeCells count="7">
    <mergeCell ref="A51:A53"/>
    <mergeCell ref="A1:S1"/>
    <mergeCell ref="D2:E2"/>
    <mergeCell ref="A14:B14"/>
    <mergeCell ref="A46:B46"/>
    <mergeCell ref="A47:B47"/>
    <mergeCell ref="A48:A50"/>
  </mergeCells>
  <pageMargins left="0.19685039370078741" right="0.19685039370078741" top="0.98425196850393704" bottom="0.39370078740157483" header="0.51181102362204722" footer="0.51181102362204722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4" sqref="C4:D54"/>
    </sheetView>
  </sheetViews>
  <sheetFormatPr defaultRowHeight="12.75" x14ac:dyDescent="0.2"/>
  <cols>
    <col min="1" max="1" width="25.140625" customWidth="1"/>
    <col min="2" max="2" width="23.85546875" customWidth="1"/>
    <col min="3" max="3" width="0.42578125" customWidth="1"/>
    <col min="4" max="4" width="10.5703125" hidden="1" customWidth="1"/>
    <col min="5" max="5" width="10.85546875" customWidth="1"/>
    <col min="6" max="6" width="10.5703125" customWidth="1"/>
    <col min="7" max="7" width="11.7109375" hidden="1" customWidth="1"/>
    <col min="8" max="8" width="10.85546875" hidden="1" customWidth="1"/>
    <col min="9" max="9" width="11" hidden="1" customWidth="1"/>
    <col min="10" max="10" width="12" hidden="1" customWidth="1"/>
    <col min="11" max="11" width="10.7109375" hidden="1" customWidth="1"/>
    <col min="12" max="12" width="0.42578125" hidden="1" customWidth="1"/>
    <col min="13" max="13" width="11" hidden="1" customWidth="1"/>
    <col min="14" max="14" width="10.7109375" hidden="1" customWidth="1"/>
    <col min="15" max="15" width="11.5703125" hidden="1" customWidth="1"/>
    <col min="16" max="16" width="10.7109375" hidden="1" customWidth="1"/>
    <col min="17" max="17" width="10.85546875" hidden="1" customWidth="1"/>
    <col min="18" max="18" width="11.140625" hidden="1" customWidth="1"/>
    <col min="19" max="19" width="13.42578125" hidden="1" customWidth="1"/>
    <col min="20" max="20" width="12.85546875" hidden="1" customWidth="1"/>
  </cols>
  <sheetData>
    <row r="1" spans="1:19" x14ac:dyDescent="0.2">
      <c r="A1" s="65" t="s">
        <v>111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x14ac:dyDescent="0.2">
      <c r="A2" s="58"/>
      <c r="B2" s="58"/>
      <c r="C2" s="18"/>
      <c r="D2" s="69"/>
      <c r="E2" s="69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4" spans="1:19" ht="24" x14ac:dyDescent="0.2">
      <c r="A4" s="28" t="s">
        <v>28</v>
      </c>
      <c r="B4" s="29" t="s">
        <v>29</v>
      </c>
      <c r="C4" s="26"/>
      <c r="D4" s="26"/>
      <c r="E4" s="26" t="s">
        <v>2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9" customFormat="1" ht="13.5" customHeight="1" x14ac:dyDescent="0.2">
      <c r="A5" s="21" t="s">
        <v>38</v>
      </c>
      <c r="B5" s="22" t="s">
        <v>31</v>
      </c>
      <c r="C5" s="23"/>
      <c r="D5" s="23"/>
      <c r="E5" s="23">
        <v>75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6"/>
    </row>
    <row r="6" spans="1:19" s="19" customFormat="1" ht="13.5" customHeight="1" x14ac:dyDescent="0.2">
      <c r="A6" s="21" t="s">
        <v>39</v>
      </c>
      <c r="B6" s="22" t="s">
        <v>17</v>
      </c>
      <c r="C6" s="23"/>
      <c r="D6" s="23"/>
      <c r="E6" s="23">
        <v>2.2000000000000002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6"/>
    </row>
    <row r="7" spans="1:19" s="19" customFormat="1" ht="13.5" customHeight="1" x14ac:dyDescent="0.2">
      <c r="A7" s="21" t="s">
        <v>40</v>
      </c>
      <c r="B7" s="22" t="s">
        <v>18</v>
      </c>
      <c r="C7" s="23"/>
      <c r="D7" s="23"/>
      <c r="E7" s="23">
        <v>46.6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6"/>
    </row>
    <row r="8" spans="1:19" s="19" customFormat="1" ht="13.5" customHeight="1" x14ac:dyDescent="0.2">
      <c r="A8" s="21" t="s">
        <v>41</v>
      </c>
      <c r="B8" s="22" t="s">
        <v>52</v>
      </c>
      <c r="C8" s="23"/>
      <c r="D8" s="23"/>
      <c r="E8" s="23">
        <v>450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6"/>
    </row>
    <row r="9" spans="1:19" s="19" customFormat="1" ht="13.5" customHeight="1" x14ac:dyDescent="0.2">
      <c r="A9" s="21" t="s">
        <v>53</v>
      </c>
      <c r="B9" s="22" t="s">
        <v>54</v>
      </c>
      <c r="C9" s="23"/>
      <c r="D9" s="23"/>
      <c r="E9" s="23">
        <v>65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6"/>
    </row>
    <row r="10" spans="1:19" s="19" customFormat="1" ht="13.5" customHeight="1" x14ac:dyDescent="0.2">
      <c r="A10" s="21" t="s">
        <v>42</v>
      </c>
      <c r="B10" s="22" t="s">
        <v>35</v>
      </c>
      <c r="C10" s="23"/>
      <c r="D10" s="23"/>
      <c r="E10" s="24">
        <v>29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6"/>
    </row>
    <row r="11" spans="1:19" s="19" customFormat="1" ht="13.5" customHeight="1" x14ac:dyDescent="0.2">
      <c r="A11" s="21" t="s">
        <v>43</v>
      </c>
      <c r="B11" s="22" t="s">
        <v>32</v>
      </c>
      <c r="C11" s="23"/>
      <c r="D11" s="23"/>
      <c r="E11" s="24">
        <v>40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6"/>
    </row>
    <row r="12" spans="1:19" s="19" customFormat="1" ht="13.5" customHeight="1" x14ac:dyDescent="0.2">
      <c r="A12" s="21" t="s">
        <v>44</v>
      </c>
      <c r="B12" s="22" t="s">
        <v>36</v>
      </c>
      <c r="C12" s="23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6"/>
    </row>
    <row r="13" spans="1:19" s="19" customFormat="1" ht="13.5" customHeight="1" x14ac:dyDescent="0.2">
      <c r="A13" s="21" t="s">
        <v>45</v>
      </c>
      <c r="B13" s="22" t="s">
        <v>37</v>
      </c>
      <c r="C13" s="23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6"/>
    </row>
    <row r="14" spans="1:19" x14ac:dyDescent="0.2">
      <c r="A14" s="66" t="s">
        <v>19</v>
      </c>
      <c r="B14" s="66"/>
      <c r="C14" s="37"/>
      <c r="D14" s="37"/>
      <c r="E14" s="37">
        <f t="shared" ref="C14:S14" si="0">SUM(E5:E13)</f>
        <v>707.8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s="64" customFormat="1" x14ac:dyDescent="0.2">
      <c r="A15" s="61" t="s">
        <v>109</v>
      </c>
      <c r="B15" s="63"/>
      <c r="C15" s="4"/>
      <c r="D15" s="4"/>
      <c r="E15" s="4">
        <f t="shared" ref="D15:R15" si="1">E16</f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s="60" customFormat="1" x14ac:dyDescent="0.2">
      <c r="A16" s="62" t="s">
        <v>109</v>
      </c>
      <c r="B16" s="5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56"/>
    </row>
    <row r="17" spans="1:20" x14ac:dyDescent="0.2">
      <c r="A17" s="5" t="s">
        <v>24</v>
      </c>
      <c r="B17" s="5" t="s">
        <v>58</v>
      </c>
      <c r="C17" s="4"/>
      <c r="D17" s="4"/>
      <c r="E17" s="4">
        <v>76.2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20" s="20" customFormat="1" x14ac:dyDescent="0.2">
      <c r="A18" s="9" t="s">
        <v>46</v>
      </c>
      <c r="B18" s="9" t="s">
        <v>59</v>
      </c>
      <c r="C18" s="10"/>
      <c r="D18" s="10"/>
      <c r="E18" s="10">
        <v>2.04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56"/>
    </row>
    <row r="19" spans="1:20" s="20" customFormat="1" x14ac:dyDescent="0.2">
      <c r="A19" s="9" t="s">
        <v>47</v>
      </c>
      <c r="B19" s="9" t="s">
        <v>59</v>
      </c>
      <c r="C19" s="10"/>
      <c r="D19" s="10"/>
      <c r="E19" s="10">
        <v>1312.3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56"/>
    </row>
    <row r="20" spans="1:20" x14ac:dyDescent="0.2">
      <c r="A20" s="5" t="s">
        <v>21</v>
      </c>
      <c r="B20" s="5" t="s">
        <v>59</v>
      </c>
      <c r="C20" s="4"/>
      <c r="D20" s="4"/>
      <c r="E20" s="4">
        <f t="shared" ref="D20:R20" si="2">E18+E19</f>
        <v>1314.34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3"/>
    </row>
    <row r="21" spans="1:20" x14ac:dyDescent="0.2">
      <c r="A21" s="9" t="s">
        <v>48</v>
      </c>
      <c r="B21" s="9" t="s">
        <v>60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56"/>
      <c r="T21" s="50"/>
    </row>
    <row r="22" spans="1:20" x14ac:dyDescent="0.2">
      <c r="A22" s="9" t="s">
        <v>49</v>
      </c>
      <c r="B22" s="9" t="s">
        <v>60</v>
      </c>
      <c r="C22" s="10"/>
      <c r="D22" s="10"/>
      <c r="E22" s="10">
        <v>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56"/>
      <c r="T22" s="50"/>
    </row>
    <row r="23" spans="1:20" x14ac:dyDescent="0.2">
      <c r="A23" s="9" t="s">
        <v>110</v>
      </c>
      <c r="B23" s="9" t="s">
        <v>60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"/>
      <c r="T23" s="50"/>
    </row>
    <row r="24" spans="1:20" x14ac:dyDescent="0.2">
      <c r="A24" s="15" t="s">
        <v>27</v>
      </c>
      <c r="B24" s="5" t="s">
        <v>60</v>
      </c>
      <c r="C24" s="4"/>
      <c r="D24" s="4"/>
      <c r="E24" s="4">
        <f t="shared" ref="C24:R24" si="3">E21+E22+E23</f>
        <v>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50"/>
    </row>
    <row r="25" spans="1:20" hidden="1" x14ac:dyDescent="0.2">
      <c r="A25" s="11" t="s">
        <v>20</v>
      </c>
      <c r="B25" s="11" t="s">
        <v>22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0"/>
    </row>
    <row r="26" spans="1:20" ht="15.75" customHeight="1" x14ac:dyDescent="0.2">
      <c r="A26" s="8" t="s">
        <v>62</v>
      </c>
      <c r="B26" s="9" t="s">
        <v>61</v>
      </c>
      <c r="C26" s="10"/>
      <c r="D26" s="10"/>
      <c r="E26" s="10">
        <v>601.78399999999999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56"/>
      <c r="T26" s="51"/>
    </row>
    <row r="27" spans="1:20" x14ac:dyDescent="0.2">
      <c r="A27" s="42" t="s">
        <v>69</v>
      </c>
      <c r="B27" s="9" t="s">
        <v>61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56"/>
      <c r="T27" s="52"/>
    </row>
    <row r="28" spans="1:20" ht="14.25" customHeight="1" x14ac:dyDescent="0.2">
      <c r="A28" s="42" t="s">
        <v>70</v>
      </c>
      <c r="B28" s="9" t="s">
        <v>61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56"/>
      <c r="T28" s="52"/>
    </row>
    <row r="29" spans="1:20" ht="15.75" customHeight="1" x14ac:dyDescent="0.2">
      <c r="A29" s="42" t="s">
        <v>71</v>
      </c>
      <c r="B29" s="9" t="s">
        <v>61</v>
      </c>
      <c r="C29" s="10"/>
      <c r="D29" s="10"/>
      <c r="E29" s="10"/>
      <c r="F29" s="10"/>
      <c r="G29" s="10"/>
      <c r="H29" s="10"/>
      <c r="I29" s="10"/>
      <c r="J29" s="45"/>
      <c r="K29" s="45"/>
      <c r="L29" s="10"/>
      <c r="M29" s="46"/>
      <c r="N29" s="10"/>
      <c r="O29" s="46"/>
      <c r="P29" s="10"/>
      <c r="Q29" s="10"/>
      <c r="R29" s="10"/>
      <c r="S29" s="56"/>
      <c r="T29" s="52"/>
    </row>
    <row r="30" spans="1:20" x14ac:dyDescent="0.2">
      <c r="A30" s="42" t="s">
        <v>72</v>
      </c>
      <c r="B30" s="9" t="s">
        <v>61</v>
      </c>
      <c r="C30" s="10"/>
      <c r="D30" s="10"/>
      <c r="E30" s="10"/>
      <c r="F30" s="10"/>
      <c r="G30" s="10"/>
      <c r="H30" s="10"/>
      <c r="I30" s="10"/>
      <c r="J30" s="47"/>
      <c r="K30" s="47"/>
      <c r="L30" s="10"/>
      <c r="M30" s="46"/>
      <c r="N30" s="10"/>
      <c r="O30" s="46"/>
      <c r="P30" s="10"/>
      <c r="Q30" s="10"/>
      <c r="R30" s="10"/>
      <c r="S30" s="56"/>
      <c r="T30" s="52"/>
    </row>
    <row r="31" spans="1:20" ht="15" customHeight="1" x14ac:dyDescent="0.2">
      <c r="A31" s="42" t="s">
        <v>74</v>
      </c>
      <c r="B31" s="9" t="s">
        <v>61</v>
      </c>
      <c r="C31" s="10"/>
      <c r="D31" s="10"/>
      <c r="E31" s="10"/>
      <c r="F31" s="10"/>
      <c r="G31" s="10"/>
      <c r="H31" s="10"/>
      <c r="I31" s="10"/>
      <c r="J31" s="46"/>
      <c r="K31" s="46"/>
      <c r="L31" s="10"/>
      <c r="M31" s="46"/>
      <c r="N31" s="10"/>
      <c r="O31" s="46"/>
      <c r="P31" s="10"/>
      <c r="Q31" s="10"/>
      <c r="R31" s="10"/>
      <c r="S31" s="56"/>
      <c r="T31" s="52"/>
    </row>
    <row r="32" spans="1:20" x14ac:dyDescent="0.2">
      <c r="A32" s="42" t="s">
        <v>76</v>
      </c>
      <c r="B32" s="9" t="s">
        <v>61</v>
      </c>
      <c r="C32" s="10"/>
      <c r="D32" s="10"/>
      <c r="E32" s="10"/>
      <c r="F32" s="10"/>
      <c r="G32" s="10"/>
      <c r="H32" s="10"/>
      <c r="I32" s="10"/>
      <c r="J32" s="45"/>
      <c r="K32" s="45"/>
      <c r="L32" s="10"/>
      <c r="M32" s="46"/>
      <c r="N32" s="10"/>
      <c r="O32" s="46"/>
      <c r="P32" s="10"/>
      <c r="Q32" s="10"/>
      <c r="R32" s="10"/>
      <c r="S32" s="56"/>
      <c r="T32" s="52"/>
    </row>
    <row r="33" spans="1:20" x14ac:dyDescent="0.2">
      <c r="A33" s="42" t="s">
        <v>83</v>
      </c>
      <c r="B33" s="9" t="s">
        <v>61</v>
      </c>
      <c r="C33" s="10"/>
      <c r="D33" s="10"/>
      <c r="E33" s="10">
        <v>6.9750100000000002</v>
      </c>
      <c r="F33" s="10"/>
      <c r="G33" s="10"/>
      <c r="H33" s="10"/>
      <c r="I33" s="10"/>
      <c r="J33" s="45"/>
      <c r="K33" s="45"/>
      <c r="L33" s="10"/>
      <c r="M33" s="46"/>
      <c r="N33" s="10"/>
      <c r="O33" s="46"/>
      <c r="P33" s="10"/>
      <c r="Q33" s="10"/>
      <c r="R33" s="10"/>
      <c r="S33" s="56"/>
      <c r="T33" s="52"/>
    </row>
    <row r="34" spans="1:20" x14ac:dyDescent="0.2">
      <c r="A34" s="42" t="s">
        <v>77</v>
      </c>
      <c r="B34" s="9" t="s">
        <v>61</v>
      </c>
      <c r="C34" s="10"/>
      <c r="D34" s="10"/>
      <c r="E34" s="10"/>
      <c r="F34" s="10"/>
      <c r="G34" s="10"/>
      <c r="H34" s="10"/>
      <c r="I34" s="10"/>
      <c r="J34" s="47"/>
      <c r="K34" s="47"/>
      <c r="L34" s="10"/>
      <c r="M34" s="46"/>
      <c r="N34" s="10"/>
      <c r="O34" s="46"/>
      <c r="P34" s="10"/>
      <c r="Q34" s="10"/>
      <c r="R34" s="10"/>
      <c r="S34" s="56"/>
      <c r="T34" s="52"/>
    </row>
    <row r="35" spans="1:20" x14ac:dyDescent="0.2">
      <c r="A35" s="42" t="s">
        <v>78</v>
      </c>
      <c r="B35" s="9" t="s">
        <v>61</v>
      </c>
      <c r="C35" s="10"/>
      <c r="D35" s="10"/>
      <c r="E35" s="10"/>
      <c r="F35" s="10"/>
      <c r="G35" s="10"/>
      <c r="H35" s="10"/>
      <c r="I35" s="10"/>
      <c r="J35" s="45"/>
      <c r="K35" s="45"/>
      <c r="L35" s="10"/>
      <c r="M35" s="46"/>
      <c r="N35" s="10"/>
      <c r="O35" s="46"/>
      <c r="P35" s="10"/>
      <c r="Q35" s="10"/>
      <c r="R35" s="10"/>
      <c r="S35" s="56"/>
      <c r="T35" s="52"/>
    </row>
    <row r="36" spans="1:20" x14ac:dyDescent="0.2">
      <c r="A36" s="42" t="s">
        <v>79</v>
      </c>
      <c r="B36" s="9" t="s">
        <v>61</v>
      </c>
      <c r="C36" s="10"/>
      <c r="D36" s="10"/>
      <c r="E36" s="10">
        <v>160</v>
      </c>
      <c r="F36" s="10"/>
      <c r="G36" s="10"/>
      <c r="H36" s="10"/>
      <c r="I36" s="10"/>
      <c r="J36" s="45"/>
      <c r="K36" s="45"/>
      <c r="L36" s="10"/>
      <c r="M36" s="46"/>
      <c r="N36" s="10"/>
      <c r="O36" s="46"/>
      <c r="P36" s="10"/>
      <c r="Q36" s="10"/>
      <c r="R36" s="10"/>
      <c r="S36" s="56"/>
      <c r="T36" s="52"/>
    </row>
    <row r="37" spans="1:20" x14ac:dyDescent="0.2">
      <c r="A37" s="42" t="s">
        <v>80</v>
      </c>
      <c r="B37" s="9" t="s">
        <v>61</v>
      </c>
      <c r="C37" s="10"/>
      <c r="D37" s="10"/>
      <c r="E37" s="10">
        <v>140</v>
      </c>
      <c r="F37" s="10"/>
      <c r="G37" s="10"/>
      <c r="H37" s="10"/>
      <c r="I37" s="10"/>
      <c r="J37" s="45"/>
      <c r="K37" s="45"/>
      <c r="L37" s="10"/>
      <c r="M37" s="46"/>
      <c r="N37" s="10"/>
      <c r="O37" s="46"/>
      <c r="P37" s="10"/>
      <c r="Q37" s="10"/>
      <c r="R37" s="10"/>
      <c r="S37" s="56"/>
      <c r="T37" s="52"/>
    </row>
    <row r="38" spans="1:20" x14ac:dyDescent="0.2">
      <c r="A38" s="42" t="s">
        <v>100</v>
      </c>
      <c r="B38" s="9" t="s">
        <v>61</v>
      </c>
      <c r="C38" s="10"/>
      <c r="D38" s="10"/>
      <c r="E38" s="10">
        <v>3.3</v>
      </c>
      <c r="F38" s="10"/>
      <c r="G38" s="10"/>
      <c r="H38" s="10"/>
      <c r="I38" s="10"/>
      <c r="J38" s="45"/>
      <c r="K38" s="45"/>
      <c r="L38" s="10"/>
      <c r="M38" s="46"/>
      <c r="N38" s="10"/>
      <c r="O38" s="46"/>
      <c r="P38" s="10"/>
      <c r="Q38" s="10"/>
      <c r="R38" s="10"/>
      <c r="S38" s="56"/>
      <c r="T38" s="52"/>
    </row>
    <row r="39" spans="1:20" x14ac:dyDescent="0.2">
      <c r="A39" s="42" t="s">
        <v>102</v>
      </c>
      <c r="B39" s="9" t="s">
        <v>61</v>
      </c>
      <c r="C39" s="10"/>
      <c r="D39" s="10"/>
      <c r="E39" s="10">
        <v>232.89599999999999</v>
      </c>
      <c r="F39" s="10"/>
      <c r="G39" s="10"/>
      <c r="H39" s="10"/>
      <c r="I39" s="10"/>
      <c r="J39" s="45"/>
      <c r="K39" s="45"/>
      <c r="L39" s="10"/>
      <c r="M39" s="46"/>
      <c r="N39" s="10"/>
      <c r="O39" s="46"/>
      <c r="P39" s="10"/>
      <c r="Q39" s="10"/>
      <c r="R39" s="10"/>
      <c r="S39" s="56"/>
      <c r="T39" s="52"/>
    </row>
    <row r="40" spans="1:20" x14ac:dyDescent="0.2">
      <c r="A40" s="42" t="s">
        <v>103</v>
      </c>
      <c r="B40" s="9" t="s">
        <v>61</v>
      </c>
      <c r="C40" s="10"/>
      <c r="D40" s="10"/>
      <c r="E40" s="10"/>
      <c r="F40" s="10"/>
      <c r="G40" s="10"/>
      <c r="H40" s="10"/>
      <c r="I40" s="10"/>
      <c r="J40" s="45"/>
      <c r="K40" s="45"/>
      <c r="L40" s="10"/>
      <c r="M40" s="46"/>
      <c r="N40" s="10"/>
      <c r="O40" s="46"/>
      <c r="P40" s="10"/>
      <c r="Q40" s="10"/>
      <c r="R40" s="10"/>
      <c r="S40" s="56"/>
      <c r="T40" s="52"/>
    </row>
    <row r="41" spans="1:20" x14ac:dyDescent="0.2">
      <c r="A41" s="42" t="s">
        <v>104</v>
      </c>
      <c r="B41" s="9" t="s">
        <v>61</v>
      </c>
      <c r="C41" s="10"/>
      <c r="D41" s="10"/>
      <c r="E41" s="10"/>
      <c r="F41" s="10"/>
      <c r="G41" s="10"/>
      <c r="H41" s="10"/>
      <c r="I41" s="10"/>
      <c r="J41" s="45"/>
      <c r="K41" s="45"/>
      <c r="L41" s="10"/>
      <c r="M41" s="46"/>
      <c r="N41" s="10"/>
      <c r="O41" s="46"/>
      <c r="P41" s="10"/>
      <c r="Q41" s="10"/>
      <c r="R41" s="10"/>
      <c r="S41" s="56"/>
      <c r="T41" s="52"/>
    </row>
    <row r="42" spans="1:20" x14ac:dyDescent="0.2">
      <c r="A42" s="42" t="s">
        <v>108</v>
      </c>
      <c r="B42" s="9" t="s">
        <v>61</v>
      </c>
      <c r="C42" s="10"/>
      <c r="D42" s="10"/>
      <c r="E42" s="10"/>
      <c r="F42" s="10"/>
      <c r="G42" s="10"/>
      <c r="H42" s="10"/>
      <c r="I42" s="10"/>
      <c r="J42" s="45"/>
      <c r="K42" s="45"/>
      <c r="L42" s="10"/>
      <c r="M42" s="46"/>
      <c r="N42" s="10"/>
      <c r="O42" s="46"/>
      <c r="P42" s="10"/>
      <c r="Q42" s="10"/>
      <c r="R42" s="10"/>
      <c r="S42" s="56"/>
      <c r="T42" s="52"/>
    </row>
    <row r="43" spans="1:20" s="12" customFormat="1" x14ac:dyDescent="0.2">
      <c r="A43" s="42" t="s">
        <v>81</v>
      </c>
      <c r="B43" s="9" t="s">
        <v>61</v>
      </c>
      <c r="C43" s="10"/>
      <c r="D43" s="10"/>
      <c r="E43" s="10">
        <v>28</v>
      </c>
      <c r="F43" s="10"/>
      <c r="G43" s="10"/>
      <c r="H43" s="10"/>
      <c r="I43" s="10"/>
      <c r="J43" s="45"/>
      <c r="K43" s="45"/>
      <c r="L43" s="10"/>
      <c r="M43" s="46"/>
      <c r="N43" s="10"/>
      <c r="O43" s="46"/>
      <c r="P43" s="10"/>
      <c r="Q43" s="10"/>
      <c r="R43" s="10"/>
      <c r="S43" s="56"/>
      <c r="T43" s="52"/>
    </row>
    <row r="44" spans="1:20" x14ac:dyDescent="0.2">
      <c r="A44" s="15" t="s">
        <v>26</v>
      </c>
      <c r="B44" s="5" t="s">
        <v>61</v>
      </c>
      <c r="C44" s="4"/>
      <c r="D44" s="4"/>
      <c r="E44" s="4">
        <f t="shared" ref="C44:S44" si="4">SUM(E26:E43)</f>
        <v>1172.9550099999999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0" s="35" customFormat="1" ht="15" customHeight="1" x14ac:dyDescent="0.2">
      <c r="A45" s="8" t="s">
        <v>33</v>
      </c>
      <c r="B45" s="9" t="s">
        <v>34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20" x14ac:dyDescent="0.2">
      <c r="A46" s="67" t="s">
        <v>63</v>
      </c>
      <c r="B46" s="68"/>
      <c r="C46" s="27"/>
      <c r="D46" s="27"/>
      <c r="E46" s="27">
        <f t="shared" ref="C46:R46" si="5">E20+E24+E44</f>
        <v>2488.2950099999998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1:20" x14ac:dyDescent="0.2">
      <c r="A47" s="73" t="s">
        <v>56</v>
      </c>
      <c r="B47" s="74"/>
      <c r="C47" s="34"/>
      <c r="D47" s="34"/>
      <c r="E47" s="34">
        <f t="shared" ref="D47:R47" si="6">E17+E20+E24+E44+E45+E15</f>
        <v>2564.4950099999996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6"/>
    </row>
    <row r="48" spans="1:20" x14ac:dyDescent="0.2">
      <c r="A48" s="75" t="s">
        <v>64</v>
      </c>
      <c r="B48" s="5" t="s">
        <v>30</v>
      </c>
      <c r="C48" s="4"/>
      <c r="D48" s="4"/>
      <c r="E48" s="4">
        <f t="shared" ref="C48:R48" si="7">E47+E14</f>
        <v>3272.2950099999998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12"/>
    </row>
    <row r="49" spans="1:20" x14ac:dyDescent="0.2">
      <c r="A49" s="76"/>
      <c r="B49" s="1" t="s">
        <v>55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2"/>
    </row>
    <row r="50" spans="1:20" x14ac:dyDescent="0.2">
      <c r="A50" s="77"/>
      <c r="B50" s="5" t="s">
        <v>25</v>
      </c>
      <c r="C50" s="4"/>
      <c r="D50" s="4"/>
      <c r="E50" s="4">
        <f t="shared" ref="C50:R50" si="8">E48+E49</f>
        <v>3272.2950099999998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12"/>
    </row>
    <row r="51" spans="1:20" x14ac:dyDescent="0.2">
      <c r="A51" s="70" t="s">
        <v>67</v>
      </c>
      <c r="B51" s="38" t="s">
        <v>51</v>
      </c>
      <c r="C51" s="25"/>
      <c r="D51" s="25"/>
      <c r="E51" s="25">
        <v>16.603000000000002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"/>
    </row>
    <row r="52" spans="1:20" x14ac:dyDescent="0.2">
      <c r="A52" s="71"/>
      <c r="B52" s="38" t="s">
        <v>65</v>
      </c>
      <c r="C52" s="3"/>
      <c r="D52" s="3"/>
      <c r="E52" s="3">
        <v>253.66300000000001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2"/>
    </row>
    <row r="53" spans="1:20" x14ac:dyDescent="0.2">
      <c r="A53" s="72"/>
      <c r="B53" s="39" t="s">
        <v>66</v>
      </c>
      <c r="C53" s="40"/>
      <c r="D53" s="40"/>
      <c r="E53" s="40">
        <f t="shared" ref="D53:R53" si="9">E52+E51</f>
        <v>270.26600000000002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20" x14ac:dyDescent="0.2">
      <c r="D54" s="16"/>
    </row>
  </sheetData>
  <mergeCells count="7">
    <mergeCell ref="A51:A53"/>
    <mergeCell ref="A1:S1"/>
    <mergeCell ref="D2:E2"/>
    <mergeCell ref="A14:B14"/>
    <mergeCell ref="A46:B46"/>
    <mergeCell ref="A47:B47"/>
    <mergeCell ref="A48:A50"/>
  </mergeCells>
  <pageMargins left="0.19685039370078741" right="0.19685039370078741" top="0.98425196850393704" bottom="0.39370078740157483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январь 2017</vt:lpstr>
      <vt:lpstr>февраль 2017</vt:lpstr>
      <vt:lpstr>март 2017</vt:lpstr>
      <vt:lpstr>апрель 2017</vt:lpstr>
      <vt:lpstr>май 2017</vt:lpstr>
      <vt:lpstr>июнь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2015-12-30T01:56:10Z</cp:lastPrinted>
  <dcterms:created xsi:type="dcterms:W3CDTF">1996-10-08T23:32:33Z</dcterms:created>
  <dcterms:modified xsi:type="dcterms:W3CDTF">2017-07-19T02:44:27Z</dcterms:modified>
</cp:coreProperties>
</file>